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gk0008\Downloads\"/>
    </mc:Choice>
  </mc:AlternateContent>
  <xr:revisionPtr revIDLastSave="0" documentId="13_ncr:1_{B820DE02-4AE8-42C0-A906-B1FBF5182E5C}" xr6:coauthVersionLast="36" xr6:coauthVersionMax="45" xr10:uidLastSave="{00000000-0000-0000-0000-000000000000}"/>
  <bookViews>
    <workbookView xWindow="-120" yWindow="-120" windowWidth="29040" windowHeight="15840" xr2:uid="{721FC92F-323F-424C-98A2-83DCB94B55BF}"/>
  </bookViews>
  <sheets>
    <sheet name="Cover Sheet" sheetId="1" r:id="rId1"/>
    <sheet name="1 Questions" sheetId="2" r:id="rId2"/>
    <sheet name="2 Other Preferences" sheetId="3" r:id="rId3"/>
    <sheet name="3 Requirements" sheetId="4" r:id="rId4"/>
    <sheet name="Sheet2" sheetId="7" state="hidden" r:id="rId5"/>
    <sheet name="Summary" sheetId="5" r:id="rId6"/>
  </sheets>
  <externalReferences>
    <externalReference r:id="rId7"/>
  </externalReferences>
  <definedNames>
    <definedName name="_30">Sheet2!$E$2:$E$4</definedName>
    <definedName name="Fully">Sheet2!$C$2:$C$6</definedName>
    <definedName name="gradation">[1]Sheet2!$C$2:$C$5</definedName>
    <definedName name="Yes">Sheet2!$A$2:$A$4</definedName>
    <definedName name="YesNo">[1]Sheet2!$A$2:$A$3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4" l="1"/>
  <c r="H35" i="4"/>
  <c r="I35" i="4"/>
  <c r="J35" i="4"/>
  <c r="K35" i="4"/>
  <c r="L35" i="4"/>
  <c r="M35" i="4"/>
  <c r="N35" i="4"/>
  <c r="O35" i="4"/>
  <c r="P35" i="4"/>
  <c r="Q35" i="4"/>
  <c r="R35" i="4"/>
  <c r="S35" i="4"/>
  <c r="T35" i="4"/>
  <c r="F35" i="4"/>
  <c r="G33" i="4"/>
  <c r="H33" i="4"/>
  <c r="I33" i="4"/>
  <c r="J33" i="4"/>
  <c r="K33" i="4"/>
  <c r="L33" i="4"/>
  <c r="M33" i="4"/>
  <c r="N33" i="4"/>
  <c r="O33" i="4"/>
  <c r="P33" i="4"/>
  <c r="Q33" i="4"/>
  <c r="R33" i="4"/>
  <c r="S33" i="4"/>
  <c r="T33" i="4"/>
  <c r="F33" i="4"/>
  <c r="T31" i="4"/>
  <c r="S31" i="4"/>
  <c r="R31" i="4"/>
  <c r="Q31" i="4"/>
  <c r="P31" i="4"/>
  <c r="O31" i="4"/>
  <c r="N31" i="4"/>
  <c r="M31" i="4"/>
  <c r="L31" i="4"/>
  <c r="K31" i="4"/>
  <c r="J31" i="4"/>
  <c r="I31" i="4"/>
  <c r="H31" i="4"/>
  <c r="G31" i="4"/>
  <c r="F31" i="4"/>
  <c r="AZ28" i="4" l="1"/>
  <c r="BP28" i="4" s="1"/>
  <c r="AY28" i="4"/>
  <c r="BO28" i="4" s="1"/>
  <c r="AX28" i="4"/>
  <c r="BN28" i="4" s="1"/>
  <c r="AW28" i="4"/>
  <c r="BM28" i="4" s="1"/>
  <c r="AV28" i="4"/>
  <c r="BL28" i="4" s="1"/>
  <c r="AU28" i="4"/>
  <c r="BK28" i="4" s="1"/>
  <c r="AT28" i="4"/>
  <c r="BJ28" i="4" s="1"/>
  <c r="AS28" i="4"/>
  <c r="BI28" i="4" s="1"/>
  <c r="AR28" i="4"/>
  <c r="BH28" i="4" s="1"/>
  <c r="AQ28" i="4"/>
  <c r="BG28" i="4" s="1"/>
  <c r="AP28" i="4"/>
  <c r="BF28" i="4" s="1"/>
  <c r="AN28" i="4"/>
  <c r="BD28" i="4" s="1"/>
  <c r="AM28" i="4"/>
  <c r="BC28" i="4" s="1"/>
  <c r="AL28" i="4"/>
  <c r="BB28" i="4" s="1"/>
  <c r="AZ27" i="4"/>
  <c r="BP27" i="4" s="1"/>
  <c r="AX27" i="4"/>
  <c r="BN27" i="4" s="1"/>
  <c r="AW27" i="4"/>
  <c r="BM27" i="4" s="1"/>
  <c r="AV27" i="4"/>
  <c r="BL27" i="4" s="1"/>
  <c r="AR27" i="4"/>
  <c r="BH27" i="4" s="1"/>
  <c r="AQ27" i="4"/>
  <c r="BG27" i="4" s="1"/>
  <c r="AO27" i="4"/>
  <c r="BE27" i="4" s="1"/>
  <c r="AN27" i="4"/>
  <c r="BD27" i="4" s="1"/>
  <c r="AM27" i="4"/>
  <c r="BC27" i="4" s="1"/>
  <c r="AL27" i="4"/>
  <c r="BB27" i="4" s="1"/>
  <c r="AY26" i="4"/>
  <c r="BO26" i="4" s="1"/>
  <c r="AX26" i="4"/>
  <c r="BN26" i="4" s="1"/>
  <c r="AW26" i="4"/>
  <c r="BM26" i="4" s="1"/>
  <c r="AT26" i="4"/>
  <c r="BJ26" i="4" s="1"/>
  <c r="AR26" i="4"/>
  <c r="BH26" i="4" s="1"/>
  <c r="AQ26" i="4"/>
  <c r="BG26" i="4" s="1"/>
  <c r="AP26" i="4"/>
  <c r="BF26" i="4" s="1"/>
  <c r="AO26" i="4"/>
  <c r="BE26" i="4" s="1"/>
  <c r="AM26" i="4"/>
  <c r="BC26" i="4" s="1"/>
  <c r="AL26" i="4"/>
  <c r="BB26" i="4" s="1"/>
  <c r="AZ25" i="4"/>
  <c r="BP25" i="4" s="1"/>
  <c r="AY25" i="4"/>
  <c r="BO25" i="4" s="1"/>
  <c r="AX25" i="4"/>
  <c r="BN25" i="4" s="1"/>
  <c r="AU25" i="4"/>
  <c r="BK25" i="4" s="1"/>
  <c r="AT25" i="4"/>
  <c r="BJ25" i="4" s="1"/>
  <c r="AR25" i="4"/>
  <c r="BH25" i="4" s="1"/>
  <c r="AQ25" i="4"/>
  <c r="BG25" i="4" s="1"/>
  <c r="AL25" i="4"/>
  <c r="BB25" i="4" s="1"/>
  <c r="AY24" i="4"/>
  <c r="BO24" i="4" s="1"/>
  <c r="AX24" i="4"/>
  <c r="BN24" i="4" s="1"/>
  <c r="AU24" i="4"/>
  <c r="BK24" i="4" s="1"/>
  <c r="AT24" i="4"/>
  <c r="BJ24" i="4" s="1"/>
  <c r="AR24" i="4"/>
  <c r="BH24" i="4" s="1"/>
  <c r="AQ24" i="4"/>
  <c r="BG24" i="4" s="1"/>
  <c r="AP24" i="4"/>
  <c r="BF24" i="4" s="1"/>
  <c r="AZ23" i="4"/>
  <c r="BP23" i="4" s="1"/>
  <c r="AU23" i="4"/>
  <c r="BK23" i="4" s="1"/>
  <c r="AT23" i="4"/>
  <c r="BJ23" i="4" s="1"/>
  <c r="AQ23" i="4"/>
  <c r="BG23" i="4" s="1"/>
  <c r="AP23" i="4"/>
  <c r="BF23" i="4" s="1"/>
  <c r="AL23" i="4"/>
  <c r="BB23" i="4" s="1"/>
  <c r="AV22" i="4"/>
  <c r="BL22" i="4" s="1"/>
  <c r="AT22" i="4"/>
  <c r="BJ22" i="4" s="1"/>
  <c r="AO22" i="4"/>
  <c r="BE22" i="4" s="1"/>
  <c r="AO21" i="4"/>
  <c r="BE21" i="4" s="1"/>
  <c r="AO20" i="4"/>
  <c r="BE20" i="4" s="1"/>
  <c r="AO18" i="4"/>
  <c r="BE18" i="4" s="1"/>
  <c r="AV21" i="4"/>
  <c r="BL21" i="4" s="1"/>
  <c r="AU21" i="4"/>
  <c r="BK21" i="4" s="1"/>
  <c r="AT21" i="4"/>
  <c r="BJ21" i="4" s="1"/>
  <c r="AT19" i="4"/>
  <c r="BJ19" i="4" s="1"/>
  <c r="AO17" i="4"/>
  <c r="BE17" i="4" s="1"/>
  <c r="AV16" i="4"/>
  <c r="BL16" i="4" s="1"/>
  <c r="AU16" i="4"/>
  <c r="BK16" i="4" s="1"/>
  <c r="AT16" i="4"/>
  <c r="BJ16" i="4" s="1"/>
  <c r="AO16" i="4"/>
  <c r="BE16" i="4" s="1"/>
  <c r="AV15" i="4"/>
  <c r="BL15" i="4" s="1"/>
  <c r="AO15" i="4"/>
  <c r="BE15" i="4" s="1"/>
  <c r="AU14" i="4"/>
  <c r="BK14" i="4" s="1"/>
  <c r="AT14" i="4"/>
  <c r="BJ14" i="4" s="1"/>
  <c r="AU13" i="4"/>
  <c r="BK13" i="4" s="1"/>
  <c r="AT13" i="4"/>
  <c r="BJ13" i="4" s="1"/>
  <c r="AO13" i="4"/>
  <c r="BE13" i="4" s="1"/>
  <c r="AU12" i="4"/>
  <c r="BK12" i="4" s="1"/>
  <c r="AT12" i="4"/>
  <c r="BJ12" i="4" s="1"/>
  <c r="AV11" i="4"/>
  <c r="BL11" i="4" s="1"/>
  <c r="AU11" i="4"/>
  <c r="BK11" i="4" s="1"/>
  <c r="AT11" i="4"/>
  <c r="BJ11" i="4" s="1"/>
  <c r="AO11" i="4"/>
  <c r="BE11" i="4" s="1"/>
  <c r="AU10" i="4"/>
  <c r="BK10" i="4" s="1"/>
  <c r="AT10" i="4"/>
  <c r="BJ10" i="4" s="1"/>
  <c r="AV9" i="4"/>
  <c r="BL9" i="4" s="1"/>
  <c r="AU9" i="4"/>
  <c r="BK9" i="4" s="1"/>
  <c r="AT9" i="4"/>
  <c r="BJ9" i="4" s="1"/>
  <c r="AO9" i="4"/>
  <c r="BE9" i="4" s="1"/>
  <c r="E28" i="4"/>
  <c r="Y28" i="4" s="1"/>
  <c r="AO28" i="4" s="1"/>
  <c r="BE28" i="4" s="1"/>
  <c r="AV8" i="4" l="1"/>
  <c r="BL8" i="4" s="1"/>
  <c r="AU8" i="4"/>
  <c r="BK8" i="4" s="1"/>
  <c r="AT8" i="4"/>
  <c r="BJ8" i="4" s="1"/>
  <c r="AV7" i="4"/>
  <c r="BL7" i="4" s="1"/>
  <c r="AU7" i="4"/>
  <c r="BK7" i="4" s="1"/>
  <c r="AT7" i="4"/>
  <c r="BJ7" i="4" s="1"/>
  <c r="AV6" i="4"/>
  <c r="BL6" i="4" s="1"/>
  <c r="AU6" i="4"/>
  <c r="BK6" i="4" s="1"/>
  <c r="AT6" i="4"/>
  <c r="BJ6" i="4" s="1"/>
  <c r="AV5" i="4"/>
  <c r="BL5" i="4" s="1"/>
  <c r="AU5" i="4"/>
  <c r="BK5" i="4" s="1"/>
  <c r="AT5" i="4"/>
  <c r="BJ5" i="4" s="1"/>
  <c r="AV4" i="4"/>
  <c r="BL4" i="4" s="1"/>
  <c r="AU4" i="4"/>
  <c r="BK4" i="4" s="1"/>
  <c r="AT4" i="4"/>
  <c r="BJ4" i="4" s="1"/>
  <c r="AO4" i="4"/>
  <c r="BE4" i="4" s="1"/>
  <c r="E27" i="4" l="1"/>
  <c r="E26" i="4"/>
  <c r="E25" i="4"/>
  <c r="E24" i="4"/>
  <c r="E23" i="4"/>
  <c r="O30" i="3"/>
  <c r="N30" i="3"/>
  <c r="M30" i="3"/>
  <c r="H30" i="3"/>
  <c r="D20" i="3"/>
  <c r="U20" i="3" s="1"/>
  <c r="D19" i="3"/>
  <c r="U19" i="3" s="1"/>
  <c r="D18" i="3"/>
  <c r="U18" i="3" s="1"/>
  <c r="D17" i="3"/>
  <c r="U17" i="3" s="1"/>
  <c r="D16" i="3"/>
  <c r="U16" i="3" s="1"/>
  <c r="D15" i="3"/>
  <c r="U15" i="3" s="1"/>
  <c r="D7" i="3"/>
  <c r="U7" i="3" s="1"/>
  <c r="AH23" i="4" l="1"/>
  <c r="AX23" i="4" s="1"/>
  <c r="BN23" i="4" s="1"/>
  <c r="AF23" i="4"/>
  <c r="AV23" i="4" s="1"/>
  <c r="BL23" i="4" s="1"/>
  <c r="AC23" i="4"/>
  <c r="AS23" i="4" s="1"/>
  <c r="BI23" i="4" s="1"/>
  <c r="AB23" i="4"/>
  <c r="AR23" i="4" s="1"/>
  <c r="BH23" i="4" s="1"/>
  <c r="Y23" i="4"/>
  <c r="AO23" i="4" s="1"/>
  <c r="BE23" i="4" s="1"/>
  <c r="X23" i="4"/>
  <c r="AN23" i="4" s="1"/>
  <c r="BD23" i="4" s="1"/>
  <c r="W23" i="4"/>
  <c r="AM23" i="4" s="1"/>
  <c r="BC23" i="4" s="1"/>
  <c r="AI23" i="4"/>
  <c r="AY23" i="4" s="1"/>
  <c r="BO23" i="4" s="1"/>
  <c r="AW23" i="4"/>
  <c r="BM23" i="4" s="1"/>
  <c r="AE27" i="4"/>
  <c r="AU27" i="4" s="1"/>
  <c r="BK27" i="4" s="1"/>
  <c r="AI27" i="4"/>
  <c r="AY27" i="4" s="1"/>
  <c r="BO27" i="4" s="1"/>
  <c r="AD27" i="4"/>
  <c r="AT27" i="4" s="1"/>
  <c r="BJ27" i="4" s="1"/>
  <c r="Z27" i="4"/>
  <c r="AP27" i="4" s="1"/>
  <c r="BF27" i="4" s="1"/>
  <c r="AC27" i="4"/>
  <c r="AS27" i="4" s="1"/>
  <c r="BI27" i="4" s="1"/>
  <c r="X26" i="4"/>
  <c r="AN26" i="4" s="1"/>
  <c r="BD26" i="4" s="1"/>
  <c r="AC26" i="4"/>
  <c r="AS26" i="4" s="1"/>
  <c r="BI26" i="4" s="1"/>
  <c r="AF26" i="4"/>
  <c r="AV26" i="4" s="1"/>
  <c r="BL26" i="4" s="1"/>
  <c r="AJ26" i="4"/>
  <c r="AZ26" i="4" s="1"/>
  <c r="BP26" i="4" s="1"/>
  <c r="AE26" i="4"/>
  <c r="AU26" i="4" s="1"/>
  <c r="BK26" i="4" s="1"/>
  <c r="W24" i="4"/>
  <c r="AM24" i="4" s="1"/>
  <c r="BC24" i="4" s="1"/>
  <c r="AJ24" i="4"/>
  <c r="AZ24" i="4" s="1"/>
  <c r="BP24" i="4" s="1"/>
  <c r="AG24" i="4"/>
  <c r="AW24" i="4" s="1"/>
  <c r="BM24" i="4" s="1"/>
  <c r="AF24" i="4"/>
  <c r="AV24" i="4" s="1"/>
  <c r="BL24" i="4" s="1"/>
  <c r="X24" i="4"/>
  <c r="AN24" i="4" s="1"/>
  <c r="BD24" i="4" s="1"/>
  <c r="V24" i="4"/>
  <c r="AL24" i="4" s="1"/>
  <c r="BB24" i="4" s="1"/>
  <c r="AC24" i="4"/>
  <c r="AS24" i="4" s="1"/>
  <c r="BI24" i="4" s="1"/>
  <c r="Y24" i="4"/>
  <c r="AO24" i="4" s="1"/>
  <c r="BE24" i="4" s="1"/>
  <c r="V18" i="3"/>
  <c r="AC18" i="3"/>
  <c r="AB18" i="3"/>
  <c r="AE18" i="3"/>
  <c r="W18" i="3"/>
  <c r="AD18" i="3"/>
  <c r="AI18" i="3"/>
  <c r="AA18" i="3"/>
  <c r="AH18" i="3"/>
  <c r="Z18" i="3"/>
  <c r="AG18" i="3"/>
  <c r="Y18" i="3"/>
  <c r="AF18" i="3"/>
  <c r="X18" i="3"/>
  <c r="V20" i="3"/>
  <c r="AB20" i="3"/>
  <c r="AI20" i="3"/>
  <c r="AA20" i="3"/>
  <c r="Y20" i="3"/>
  <c r="AD20" i="3"/>
  <c r="AC20" i="3"/>
  <c r="Z20" i="3"/>
  <c r="AF20" i="3"/>
  <c r="X20" i="3"/>
  <c r="AH20" i="3"/>
  <c r="AG20" i="3"/>
  <c r="AE20" i="3"/>
  <c r="W20" i="3"/>
  <c r="AC19" i="3"/>
  <c r="AB19" i="3"/>
  <c r="AG19" i="3"/>
  <c r="Y19" i="3"/>
  <c r="AF19" i="3"/>
  <c r="X19" i="3"/>
  <c r="AE19" i="3"/>
  <c r="W19" i="3"/>
  <c r="AD19" i="3"/>
  <c r="V19" i="3"/>
  <c r="AI19" i="3"/>
  <c r="AA19" i="3"/>
  <c r="AH19" i="3"/>
  <c r="Z19" i="3"/>
  <c r="AG17" i="3"/>
  <c r="AF17" i="3"/>
  <c r="AE17" i="3"/>
  <c r="V17" i="3"/>
  <c r="AC17" i="3"/>
  <c r="AB17" i="3"/>
  <c r="Y17" i="3"/>
  <c r="X17" i="3"/>
  <c r="W17" i="3"/>
  <c r="AD17" i="3"/>
  <c r="AI17" i="3"/>
  <c r="AA17" i="3"/>
  <c r="AH17" i="3"/>
  <c r="Z17" i="3"/>
  <c r="AI16" i="3"/>
  <c r="AA16" i="3"/>
  <c r="AH16" i="3"/>
  <c r="Z16" i="3"/>
  <c r="AG16" i="3"/>
  <c r="Y16" i="3"/>
  <c r="AE16" i="3"/>
  <c r="W16" i="3"/>
  <c r="AD16" i="3"/>
  <c r="V16" i="3"/>
  <c r="AC16" i="3"/>
  <c r="AB16" i="3"/>
  <c r="AF16" i="3"/>
  <c r="X16" i="3"/>
  <c r="AG7" i="3"/>
  <c r="Y7" i="3"/>
  <c r="AI7" i="3"/>
  <c r="AH7" i="3"/>
  <c r="X7" i="3"/>
  <c r="AE7" i="3"/>
  <c r="W7" i="3"/>
  <c r="AA7" i="3"/>
  <c r="Z7" i="3"/>
  <c r="AD7" i="3"/>
  <c r="V7" i="3"/>
  <c r="AF7" i="3"/>
  <c r="AC7" i="3"/>
  <c r="AB7" i="3"/>
  <c r="AC15" i="3"/>
  <c r="Y15" i="3"/>
  <c r="AD15" i="3"/>
  <c r="V15" i="3"/>
  <c r="AB15" i="3"/>
  <c r="AI15" i="3"/>
  <c r="AA15" i="3"/>
  <c r="AH15" i="3"/>
  <c r="Z15" i="3"/>
  <c r="AG15" i="3"/>
  <c r="AF15" i="3"/>
  <c r="X15" i="3"/>
  <c r="AE15" i="3"/>
  <c r="W15" i="3"/>
  <c r="W25" i="4"/>
  <c r="AM25" i="4" s="1"/>
  <c r="BC25" i="4" s="1"/>
  <c r="AG25" i="4"/>
  <c r="AW25" i="4" s="1"/>
  <c r="BM25" i="4" s="1"/>
  <c r="AC25" i="4"/>
  <c r="AS25" i="4" s="1"/>
  <c r="BI25" i="4" s="1"/>
  <c r="Z25" i="4"/>
  <c r="AP25" i="4" s="1"/>
  <c r="BF25" i="4" s="1"/>
  <c r="Y25" i="4"/>
  <c r="AO25" i="4" s="1"/>
  <c r="BE25" i="4" s="1"/>
  <c r="AF25" i="4"/>
  <c r="AV25" i="4" s="1"/>
  <c r="BL25" i="4" s="1"/>
  <c r="X25" i="4"/>
  <c r="AN25" i="4" s="1"/>
  <c r="BD25" i="4" s="1"/>
  <c r="AR22" i="4"/>
  <c r="BH22" i="4" s="1"/>
  <c r="AQ22" i="4"/>
  <c r="BG22" i="4" s="1"/>
  <c r="AN22" i="4"/>
  <c r="BD22" i="4" s="1"/>
  <c r="AM22" i="4"/>
  <c r="BC22" i="4" s="1"/>
  <c r="AL22" i="4"/>
  <c r="BB22" i="4" s="1"/>
  <c r="E22" i="4"/>
  <c r="AC22" i="4" s="1"/>
  <c r="AS22" i="4" s="1"/>
  <c r="BI22" i="4" s="1"/>
  <c r="AZ21" i="4"/>
  <c r="BP21" i="4" s="1"/>
  <c r="AX21" i="4"/>
  <c r="BN21" i="4" s="1"/>
  <c r="AW21" i="4"/>
  <c r="BM21" i="4" s="1"/>
  <c r="AQ21" i="4"/>
  <c r="BG21" i="4" s="1"/>
  <c r="AN21" i="4"/>
  <c r="BD21" i="4" s="1"/>
  <c r="AM21" i="4"/>
  <c r="BC21" i="4" s="1"/>
  <c r="AL21" i="4"/>
  <c r="BB21" i="4" s="1"/>
  <c r="E21" i="4"/>
  <c r="AZ20" i="4"/>
  <c r="BP20" i="4" s="1"/>
  <c r="AX20" i="4"/>
  <c r="BN20" i="4" s="1"/>
  <c r="AQ20" i="4"/>
  <c r="BG20" i="4" s="1"/>
  <c r="AN20" i="4"/>
  <c r="BD20" i="4" s="1"/>
  <c r="AM20" i="4"/>
  <c r="BC20" i="4" s="1"/>
  <c r="AL20" i="4"/>
  <c r="BB20" i="4" s="1"/>
  <c r="E20" i="4"/>
  <c r="AI20" i="4" s="1"/>
  <c r="AY20" i="4" s="1"/>
  <c r="BO20" i="4" s="1"/>
  <c r="AQ19" i="4"/>
  <c r="BG19" i="4" s="1"/>
  <c r="AN19" i="4"/>
  <c r="BD19" i="4" s="1"/>
  <c r="AM19" i="4"/>
  <c r="BC19" i="4" s="1"/>
  <c r="AL19" i="4"/>
  <c r="BB19" i="4" s="1"/>
  <c r="E19" i="4"/>
  <c r="AQ18" i="4"/>
  <c r="BG18" i="4" s="1"/>
  <c r="AN18" i="4"/>
  <c r="BD18" i="4" s="1"/>
  <c r="AM18" i="4"/>
  <c r="BC18" i="4" s="1"/>
  <c r="AL18" i="4"/>
  <c r="BB18" i="4" s="1"/>
  <c r="E18" i="4"/>
  <c r="AY17" i="4"/>
  <c r="BO17" i="4" s="1"/>
  <c r="AX17" i="4"/>
  <c r="BN17" i="4" s="1"/>
  <c r="AN17" i="4"/>
  <c r="BD17" i="4" s="1"/>
  <c r="AM17" i="4"/>
  <c r="BC17" i="4" s="1"/>
  <c r="AL17" i="4"/>
  <c r="BB17" i="4" s="1"/>
  <c r="E17" i="4"/>
  <c r="AZ16" i="4"/>
  <c r="BP16" i="4" s="1"/>
  <c r="AY16" i="4"/>
  <c r="BO16" i="4" s="1"/>
  <c r="AX16" i="4"/>
  <c r="BN16" i="4" s="1"/>
  <c r="AW16" i="4"/>
  <c r="BM16" i="4" s="1"/>
  <c r="AQ16" i="4"/>
  <c r="BG16" i="4" s="1"/>
  <c r="AN16" i="4"/>
  <c r="BD16" i="4" s="1"/>
  <c r="AM16" i="4"/>
  <c r="BC16" i="4" s="1"/>
  <c r="AL16" i="4"/>
  <c r="BB16" i="4" s="1"/>
  <c r="E16" i="4"/>
  <c r="AC16" i="4" s="1"/>
  <c r="AS16" i="4" s="1"/>
  <c r="BI16" i="4" s="1"/>
  <c r="AZ15" i="4"/>
  <c r="BP15" i="4" s="1"/>
  <c r="AY15" i="4"/>
  <c r="BO15" i="4" s="1"/>
  <c r="AX15" i="4"/>
  <c r="BN15" i="4" s="1"/>
  <c r="AN15" i="4"/>
  <c r="BD15" i="4" s="1"/>
  <c r="AM15" i="4"/>
  <c r="BC15" i="4" s="1"/>
  <c r="AL15" i="4"/>
  <c r="BB15" i="4" s="1"/>
  <c r="E15" i="4"/>
  <c r="AZ14" i="4"/>
  <c r="BP14" i="4" s="1"/>
  <c r="AY14" i="4"/>
  <c r="BO14" i="4" s="1"/>
  <c r="AW14" i="4"/>
  <c r="BM14" i="4" s="1"/>
  <c r="AS14" i="4"/>
  <c r="BI14" i="4" s="1"/>
  <c r="AR14" i="4"/>
  <c r="BH14" i="4" s="1"/>
  <c r="AQ14" i="4"/>
  <c r="BG14" i="4" s="1"/>
  <c r="AP14" i="4"/>
  <c r="BF14" i="4" s="1"/>
  <c r="AN14" i="4"/>
  <c r="BD14" i="4" s="1"/>
  <c r="AM14" i="4"/>
  <c r="BC14" i="4" s="1"/>
  <c r="AL14" i="4"/>
  <c r="BB14" i="4" s="1"/>
  <c r="E14" i="4"/>
  <c r="AZ13" i="4"/>
  <c r="BP13" i="4" s="1"/>
  <c r="AY13" i="4"/>
  <c r="BO13" i="4" s="1"/>
  <c r="AX13" i="4"/>
  <c r="BN13" i="4" s="1"/>
  <c r="AW13" i="4"/>
  <c r="BM13" i="4" s="1"/>
  <c r="AS13" i="4"/>
  <c r="BI13" i="4" s="1"/>
  <c r="AR13" i="4"/>
  <c r="BH13" i="4" s="1"/>
  <c r="AQ13" i="4"/>
  <c r="BG13" i="4" s="1"/>
  <c r="AP13" i="4"/>
  <c r="BF13" i="4" s="1"/>
  <c r="AN13" i="4"/>
  <c r="BD13" i="4" s="1"/>
  <c r="AL13" i="4"/>
  <c r="BB13" i="4" s="1"/>
  <c r="E13" i="4"/>
  <c r="AZ12" i="4"/>
  <c r="BP12" i="4" s="1"/>
  <c r="AY12" i="4"/>
  <c r="BO12" i="4" s="1"/>
  <c r="AX12" i="4"/>
  <c r="BN12" i="4" s="1"/>
  <c r="AW12" i="4"/>
  <c r="BM12" i="4" s="1"/>
  <c r="AS12" i="4"/>
  <c r="BI12" i="4" s="1"/>
  <c r="AR12" i="4"/>
  <c r="BH12" i="4" s="1"/>
  <c r="AQ12" i="4"/>
  <c r="BG12" i="4" s="1"/>
  <c r="AP12" i="4"/>
  <c r="BF12" i="4" s="1"/>
  <c r="E12" i="4"/>
  <c r="AF12" i="4" s="1"/>
  <c r="AV12" i="4" s="1"/>
  <c r="BL12" i="4" s="1"/>
  <c r="AZ11" i="4"/>
  <c r="BP11" i="4" s="1"/>
  <c r="AY11" i="4"/>
  <c r="BO11" i="4" s="1"/>
  <c r="AX11" i="4"/>
  <c r="BN11" i="4" s="1"/>
  <c r="AW11" i="4"/>
  <c r="BM11" i="4" s="1"/>
  <c r="AS11" i="4"/>
  <c r="BI11" i="4" s="1"/>
  <c r="AR11" i="4"/>
  <c r="BH11" i="4" s="1"/>
  <c r="AQ11" i="4"/>
  <c r="BG11" i="4" s="1"/>
  <c r="AP11" i="4"/>
  <c r="BF11" i="4" s="1"/>
  <c r="AM11" i="4"/>
  <c r="BC11" i="4" s="1"/>
  <c r="AL11" i="4"/>
  <c r="BB11" i="4" s="1"/>
  <c r="E11" i="4"/>
  <c r="X11" i="4" s="1"/>
  <c r="AN11" i="4" s="1"/>
  <c r="BD11" i="4" s="1"/>
  <c r="AZ10" i="4"/>
  <c r="BP10" i="4" s="1"/>
  <c r="AY10" i="4"/>
  <c r="BO10" i="4" s="1"/>
  <c r="AX10" i="4"/>
  <c r="BN10" i="4" s="1"/>
  <c r="AW10" i="4"/>
  <c r="BM10" i="4" s="1"/>
  <c r="AS10" i="4"/>
  <c r="BI10" i="4" s="1"/>
  <c r="AR10" i="4"/>
  <c r="BH10" i="4" s="1"/>
  <c r="AQ10" i="4"/>
  <c r="BG10" i="4" s="1"/>
  <c r="AP10" i="4"/>
  <c r="BF10" i="4" s="1"/>
  <c r="E10" i="4"/>
  <c r="X10" i="4" s="1"/>
  <c r="AN10" i="4" s="1"/>
  <c r="BD10" i="4" s="1"/>
  <c r="AZ9" i="4"/>
  <c r="BP9" i="4" s="1"/>
  <c r="AY9" i="4"/>
  <c r="BO9" i="4" s="1"/>
  <c r="AX9" i="4"/>
  <c r="BN9" i="4" s="1"/>
  <c r="AW9" i="4"/>
  <c r="BM9" i="4" s="1"/>
  <c r="AS9" i="4"/>
  <c r="BI9" i="4" s="1"/>
  <c r="AR9" i="4"/>
  <c r="BH9" i="4" s="1"/>
  <c r="AQ9" i="4"/>
  <c r="BG9" i="4" s="1"/>
  <c r="AP9" i="4"/>
  <c r="BF9" i="4" s="1"/>
  <c r="AN9" i="4"/>
  <c r="BD9" i="4" s="1"/>
  <c r="AM9" i="4"/>
  <c r="BC9" i="4" s="1"/>
  <c r="E9" i="4"/>
  <c r="V9" i="4" s="1"/>
  <c r="AL9" i="4" s="1"/>
  <c r="BB9" i="4" s="1"/>
  <c r="AZ8" i="4"/>
  <c r="BP8" i="4" s="1"/>
  <c r="AY8" i="4"/>
  <c r="BO8" i="4" s="1"/>
  <c r="AX8" i="4"/>
  <c r="BN8" i="4" s="1"/>
  <c r="AW8" i="4"/>
  <c r="BM8" i="4" s="1"/>
  <c r="AS8" i="4"/>
  <c r="BI8" i="4" s="1"/>
  <c r="AR8" i="4"/>
  <c r="BH8" i="4" s="1"/>
  <c r="AQ8" i="4"/>
  <c r="BG8" i="4" s="1"/>
  <c r="AP8" i="4"/>
  <c r="BF8" i="4" s="1"/>
  <c r="E8" i="4"/>
  <c r="Y8" i="4" s="1"/>
  <c r="AO8" i="4" s="1"/>
  <c r="BE8" i="4" s="1"/>
  <c r="AZ7" i="4"/>
  <c r="BP7" i="4" s="1"/>
  <c r="AY7" i="4"/>
  <c r="BO7" i="4" s="1"/>
  <c r="AX7" i="4"/>
  <c r="BN7" i="4" s="1"/>
  <c r="AW7" i="4"/>
  <c r="BM7" i="4" s="1"/>
  <c r="AS7" i="4"/>
  <c r="BI7" i="4" s="1"/>
  <c r="AR7" i="4"/>
  <c r="BH7" i="4" s="1"/>
  <c r="AQ7" i="4"/>
  <c r="BG7" i="4" s="1"/>
  <c r="AP7" i="4"/>
  <c r="BF7" i="4" s="1"/>
  <c r="E7" i="4"/>
  <c r="AZ6" i="4"/>
  <c r="BP6" i="4" s="1"/>
  <c r="AY6" i="4"/>
  <c r="BO6" i="4" s="1"/>
  <c r="AX6" i="4"/>
  <c r="BN6" i="4" s="1"/>
  <c r="AW6" i="4"/>
  <c r="BM6" i="4" s="1"/>
  <c r="AS6" i="4"/>
  <c r="BI6" i="4" s="1"/>
  <c r="AR6" i="4"/>
  <c r="BH6" i="4" s="1"/>
  <c r="AQ6" i="4"/>
  <c r="BG6" i="4" s="1"/>
  <c r="AP6" i="4"/>
  <c r="BF6" i="4" s="1"/>
  <c r="E6" i="4"/>
  <c r="W6" i="4" s="1"/>
  <c r="AM6" i="4" s="1"/>
  <c r="BC6" i="4" s="1"/>
  <c r="AZ5" i="4"/>
  <c r="BP5" i="4" s="1"/>
  <c r="AY5" i="4"/>
  <c r="BO5" i="4" s="1"/>
  <c r="AX5" i="4"/>
  <c r="BN5" i="4" s="1"/>
  <c r="AW5" i="4"/>
  <c r="BM5" i="4" s="1"/>
  <c r="AS5" i="4"/>
  <c r="BI5" i="4" s="1"/>
  <c r="AR5" i="4"/>
  <c r="BH5" i="4" s="1"/>
  <c r="AQ5" i="4"/>
  <c r="BG5" i="4" s="1"/>
  <c r="AP5" i="4"/>
  <c r="BF5" i="4" s="1"/>
  <c r="E5" i="4"/>
  <c r="Y5" i="4" s="1"/>
  <c r="AZ4" i="4"/>
  <c r="BP4" i="4" s="1"/>
  <c r="AY4" i="4"/>
  <c r="BO4" i="4" s="1"/>
  <c r="AX4" i="4"/>
  <c r="BN4" i="4" s="1"/>
  <c r="AW4" i="4"/>
  <c r="BM4" i="4" s="1"/>
  <c r="AS4" i="4"/>
  <c r="BI4" i="4" s="1"/>
  <c r="AR4" i="4"/>
  <c r="BH4" i="4" s="1"/>
  <c r="AQ4" i="4"/>
  <c r="BG4" i="4" s="1"/>
  <c r="AP4" i="4"/>
  <c r="BF4" i="4" s="1"/>
  <c r="AN4" i="4"/>
  <c r="BD4" i="4" s="1"/>
  <c r="AM4" i="4"/>
  <c r="BC4" i="4" s="1"/>
  <c r="E4" i="4"/>
  <c r="V4" i="4" s="1"/>
  <c r="T30" i="3"/>
  <c r="S30" i="3"/>
  <c r="R30" i="3"/>
  <c r="Q30" i="3"/>
  <c r="P30" i="3"/>
  <c r="L30" i="3"/>
  <c r="K30" i="3"/>
  <c r="J30" i="3"/>
  <c r="I30" i="3"/>
  <c r="G30" i="3"/>
  <c r="F30" i="3"/>
  <c r="E30" i="3"/>
  <c r="C30" i="3"/>
  <c r="C27" i="3"/>
  <c r="D25" i="3"/>
  <c r="D24" i="3"/>
  <c r="D23" i="3"/>
  <c r="D22" i="3"/>
  <c r="D21" i="3"/>
  <c r="D14" i="3"/>
  <c r="D13" i="3"/>
  <c r="D12" i="3"/>
  <c r="D11" i="3"/>
  <c r="D10" i="3"/>
  <c r="D9" i="3"/>
  <c r="D8" i="3"/>
  <c r="D6" i="3"/>
  <c r="D5" i="3"/>
  <c r="D4" i="3"/>
  <c r="D7" i="2"/>
  <c r="D6" i="2"/>
  <c r="D5" i="2"/>
  <c r="D4" i="2"/>
  <c r="D3" i="2"/>
  <c r="AI3" i="2" l="1"/>
  <c r="AA3" i="2"/>
  <c r="AH3" i="2"/>
  <c r="AF3" i="2"/>
  <c r="U3" i="2"/>
  <c r="AG3" i="2"/>
  <c r="AE3" i="2"/>
  <c r="X3" i="2"/>
  <c r="Y3" i="2"/>
  <c r="AD3" i="2"/>
  <c r="W3" i="2"/>
  <c r="Z3" i="2"/>
  <c r="AC3" i="2"/>
  <c r="V3" i="2"/>
  <c r="AB3" i="2"/>
  <c r="AI7" i="2"/>
  <c r="AF7" i="2"/>
  <c r="X7" i="2"/>
  <c r="V7" i="2"/>
  <c r="AB7" i="2"/>
  <c r="AG7" i="2"/>
  <c r="AE7" i="2"/>
  <c r="W7" i="2"/>
  <c r="AD7" i="2"/>
  <c r="AA7" i="2"/>
  <c r="AH7" i="2"/>
  <c r="AC7" i="2"/>
  <c r="U7" i="2"/>
  <c r="Z7" i="2"/>
  <c r="Y7" i="2"/>
  <c r="AD4" i="2"/>
  <c r="V4" i="2"/>
  <c r="AB4" i="2"/>
  <c r="U4" i="2"/>
  <c r="AF4" i="2"/>
  <c r="W4" i="2"/>
  <c r="AC4" i="2"/>
  <c r="X4" i="2"/>
  <c r="AI4" i="2"/>
  <c r="AA4" i="2"/>
  <c r="AH4" i="2"/>
  <c r="Z4" i="2"/>
  <c r="AG4" i="2"/>
  <c r="Y4" i="2"/>
  <c r="AE4" i="2"/>
  <c r="AE6" i="2"/>
  <c r="AD6" i="2"/>
  <c r="V6" i="2"/>
  <c r="U6" i="2"/>
  <c r="AC6" i="2"/>
  <c r="AB6" i="2"/>
  <c r="AF6" i="2"/>
  <c r="AI6" i="2"/>
  <c r="AA6" i="2"/>
  <c r="AH6" i="2"/>
  <c r="Z6" i="2"/>
  <c r="AG6" i="2"/>
  <c r="Y6" i="2"/>
  <c r="X6" i="2"/>
  <c r="W6" i="2"/>
  <c r="AB5" i="2"/>
  <c r="AH5" i="2"/>
  <c r="W5" i="2"/>
  <c r="AI5" i="2"/>
  <c r="AA5" i="2"/>
  <c r="Z5" i="2"/>
  <c r="Y5" i="2"/>
  <c r="AF5" i="2"/>
  <c r="AE5" i="2"/>
  <c r="V5" i="2"/>
  <c r="U5" i="2"/>
  <c r="AG5" i="2"/>
  <c r="X5" i="2"/>
  <c r="AD5" i="2"/>
  <c r="AC5" i="2"/>
  <c r="AB17" i="4"/>
  <c r="AR17" i="4" s="1"/>
  <c r="BH17" i="4" s="1"/>
  <c r="AF17" i="4"/>
  <c r="AV17" i="4" s="1"/>
  <c r="BL17" i="4" s="1"/>
  <c r="AE17" i="4"/>
  <c r="AU17" i="4" s="1"/>
  <c r="BK17" i="4" s="1"/>
  <c r="AD17" i="4"/>
  <c r="AT17" i="4" s="1"/>
  <c r="BJ17" i="4" s="1"/>
  <c r="AJ17" i="4"/>
  <c r="AZ17" i="4" s="1"/>
  <c r="BP17" i="4" s="1"/>
  <c r="AC20" i="4"/>
  <c r="AS20" i="4" s="1"/>
  <c r="BI20" i="4" s="1"/>
  <c r="AE20" i="4"/>
  <c r="AU20" i="4" s="1"/>
  <c r="BK20" i="4" s="1"/>
  <c r="AD20" i="4"/>
  <c r="Z20" i="4"/>
  <c r="AF20" i="4"/>
  <c r="AV20" i="4" s="1"/>
  <c r="BL20" i="4" s="1"/>
  <c r="AD18" i="4"/>
  <c r="AT18" i="4" s="1"/>
  <c r="BJ18" i="4" s="1"/>
  <c r="Z18" i="4"/>
  <c r="AP18" i="4" s="1"/>
  <c r="BF18" i="4" s="1"/>
  <c r="AE18" i="4"/>
  <c r="AU18" i="4" s="1"/>
  <c r="BK18" i="4" s="1"/>
  <c r="AF18" i="4"/>
  <c r="AV18" i="4" s="1"/>
  <c r="BL18" i="4" s="1"/>
  <c r="AG15" i="4"/>
  <c r="AW15" i="4" s="1"/>
  <c r="AD15" i="4"/>
  <c r="Z15" i="4"/>
  <c r="AE15" i="4"/>
  <c r="AH14" i="4"/>
  <c r="AX14" i="4" s="1"/>
  <c r="AF14" i="4"/>
  <c r="Y14" i="4"/>
  <c r="AO14" i="4" s="1"/>
  <c r="BE14" i="4" s="1"/>
  <c r="W13" i="4"/>
  <c r="AM13" i="4" s="1"/>
  <c r="BC13" i="4" s="1"/>
  <c r="AF13" i="4"/>
  <c r="AV13" i="4" s="1"/>
  <c r="BL13" i="4" s="1"/>
  <c r="W10" i="4"/>
  <c r="AM10" i="4" s="1"/>
  <c r="BC10" i="4" s="1"/>
  <c r="Y10" i="4"/>
  <c r="AO10" i="4" s="1"/>
  <c r="BE10" i="4" s="1"/>
  <c r="AF10" i="4"/>
  <c r="AO5" i="4"/>
  <c r="Y32" i="4"/>
  <c r="AF12" i="3"/>
  <c r="AE12" i="3"/>
  <c r="AC12" i="3"/>
  <c r="AD12" i="3"/>
  <c r="X12" i="3"/>
  <c r="Y23" i="3"/>
  <c r="AD23" i="3"/>
  <c r="AE23" i="3"/>
  <c r="X23" i="3"/>
  <c r="AC23" i="3"/>
  <c r="AF22" i="3"/>
  <c r="AD22" i="3"/>
  <c r="AE22" i="3"/>
  <c r="AC22" i="3"/>
  <c r="X22" i="3"/>
  <c r="Y21" i="3"/>
  <c r="X21" i="3"/>
  <c r="AE21" i="3"/>
  <c r="AC21" i="3"/>
  <c r="AD21" i="3"/>
  <c r="AF14" i="3"/>
  <c r="AC14" i="3"/>
  <c r="AD14" i="3"/>
  <c r="AE14" i="3"/>
  <c r="X14" i="3"/>
  <c r="AI13" i="3"/>
  <c r="AD13" i="3"/>
  <c r="AC13" i="3"/>
  <c r="AE13" i="3"/>
  <c r="X13" i="3"/>
  <c r="AI11" i="3"/>
  <c r="AE11" i="3"/>
  <c r="AD11" i="3"/>
  <c r="X11" i="3"/>
  <c r="AC11" i="3"/>
  <c r="U11" i="3"/>
  <c r="AF10" i="3"/>
  <c r="AD10" i="3"/>
  <c r="AE10" i="3"/>
  <c r="X10" i="3"/>
  <c r="U10" i="3"/>
  <c r="AC10" i="3"/>
  <c r="AI9" i="3"/>
  <c r="AD9" i="3"/>
  <c r="AE9" i="3"/>
  <c r="AC9" i="3"/>
  <c r="X9" i="3"/>
  <c r="U9" i="3"/>
  <c r="AF8" i="3"/>
  <c r="X8" i="3"/>
  <c r="AE8" i="3"/>
  <c r="AC8" i="3"/>
  <c r="AD8" i="3"/>
  <c r="AI6" i="3"/>
  <c r="AD6" i="3"/>
  <c r="AC6" i="3"/>
  <c r="X6" i="3"/>
  <c r="AE6" i="3"/>
  <c r="AF5" i="3"/>
  <c r="AE5" i="3"/>
  <c r="AD5" i="3"/>
  <c r="X5" i="3"/>
  <c r="AC5" i="3"/>
  <c r="AF24" i="3"/>
  <c r="X24" i="3"/>
  <c r="AC24" i="3"/>
  <c r="AE24" i="3"/>
  <c r="AD24" i="3"/>
  <c r="AE4" i="3"/>
  <c r="AC4" i="3"/>
  <c r="X4" i="3"/>
  <c r="AD4" i="3"/>
  <c r="AI22" i="4"/>
  <c r="AY22" i="4" s="1"/>
  <c r="BO22" i="4" s="1"/>
  <c r="AE22" i="4"/>
  <c r="AU22" i="4" s="1"/>
  <c r="BK22" i="4" s="1"/>
  <c r="Z22" i="4"/>
  <c r="AP22" i="4" s="1"/>
  <c r="BF22" i="4" s="1"/>
  <c r="AI21" i="4"/>
  <c r="Z21" i="4"/>
  <c r="AP21" i="4" s="1"/>
  <c r="BF21" i="4" s="1"/>
  <c r="AI19" i="4"/>
  <c r="Z19" i="4"/>
  <c r="AP19" i="4" s="1"/>
  <c r="BF19" i="4" s="1"/>
  <c r="AH19" i="4"/>
  <c r="AX19" i="4" s="1"/>
  <c r="BN19" i="4" s="1"/>
  <c r="AB19" i="4"/>
  <c r="AR19" i="4" s="1"/>
  <c r="BH19" i="4" s="1"/>
  <c r="Y19" i="4"/>
  <c r="AO19" i="4" s="1"/>
  <c r="BE19" i="4" s="1"/>
  <c r="AG19" i="4"/>
  <c r="AW19" i="4" s="1"/>
  <c r="BM19" i="4" s="1"/>
  <c r="AF19" i="4"/>
  <c r="AV19" i="4" s="1"/>
  <c r="BL19" i="4" s="1"/>
  <c r="AJ19" i="4"/>
  <c r="AZ19" i="4" s="1"/>
  <c r="BP19" i="4" s="1"/>
  <c r="AE19" i="4"/>
  <c r="AU19" i="4" s="1"/>
  <c r="BK19" i="4" s="1"/>
  <c r="AC19" i="4"/>
  <c r="AS19" i="4" s="1"/>
  <c r="BI19" i="4" s="1"/>
  <c r="W12" i="4"/>
  <c r="AM12" i="4" s="1"/>
  <c r="BC12" i="4" s="1"/>
  <c r="Y12" i="4"/>
  <c r="AO12" i="4" s="1"/>
  <c r="BE12" i="4" s="1"/>
  <c r="V6" i="4"/>
  <c r="AL6" i="4" s="1"/>
  <c r="BB6" i="4" s="1"/>
  <c r="W5" i="4"/>
  <c r="AM5" i="4" s="1"/>
  <c r="X5" i="4"/>
  <c r="X6" i="4"/>
  <c r="AN6" i="4" s="1"/>
  <c r="BD6" i="4" s="1"/>
  <c r="Y6" i="4"/>
  <c r="AO6" i="4" s="1"/>
  <c r="BE6" i="4" s="1"/>
  <c r="W7" i="4"/>
  <c r="AM7" i="4" s="1"/>
  <c r="BC7" i="4" s="1"/>
  <c r="Y7" i="4"/>
  <c r="AO7" i="4" s="1"/>
  <c r="BE7" i="4" s="1"/>
  <c r="V5" i="4"/>
  <c r="AL5" i="4" s="1"/>
  <c r="BB5" i="4" s="1"/>
  <c r="V7" i="4"/>
  <c r="AL7" i="4" s="1"/>
  <c r="BB7" i="4" s="1"/>
  <c r="V8" i="4"/>
  <c r="AL8" i="4" s="1"/>
  <c r="BB8" i="4" s="1"/>
  <c r="X8" i="4"/>
  <c r="AN8" i="4" s="1"/>
  <c r="BD8" i="4" s="1"/>
  <c r="W8" i="4"/>
  <c r="AM8" i="4" s="1"/>
  <c r="BC8" i="4" s="1"/>
  <c r="Y25" i="3"/>
  <c r="AE25" i="3"/>
  <c r="AD25" i="3"/>
  <c r="AC25" i="3"/>
  <c r="X25" i="3"/>
  <c r="AJ22" i="4"/>
  <c r="AJ32" i="4" s="1"/>
  <c r="X7" i="4"/>
  <c r="AN7" i="4" s="1"/>
  <c r="BD7" i="4" s="1"/>
  <c r="V10" i="4"/>
  <c r="AL10" i="4" s="1"/>
  <c r="BB10" i="4" s="1"/>
  <c r="X12" i="4"/>
  <c r="AN12" i="4" s="1"/>
  <c r="BD12" i="4" s="1"/>
  <c r="AY19" i="4"/>
  <c r="BO19" i="4" s="1"/>
  <c r="AC17" i="4"/>
  <c r="AS17" i="4" s="1"/>
  <c r="BI17" i="4" s="1"/>
  <c r="AA15" i="4"/>
  <c r="V12" i="4"/>
  <c r="AL12" i="4" s="1"/>
  <c r="BB12" i="4" s="1"/>
  <c r="AC15" i="4"/>
  <c r="Y11" i="3"/>
  <c r="Z9" i="3"/>
  <c r="AG14" i="3"/>
  <c r="Y9" i="3"/>
  <c r="AG5" i="3"/>
  <c r="U22" i="3"/>
  <c r="C26" i="3"/>
  <c r="Z6" i="3"/>
  <c r="AG24" i="3"/>
  <c r="AG10" i="3"/>
  <c r="Y13" i="3"/>
  <c r="Z4" i="3"/>
  <c r="U8" i="3"/>
  <c r="Z13" i="3"/>
  <c r="AG22" i="3"/>
  <c r="Z25" i="3"/>
  <c r="AG8" i="3"/>
  <c r="Y4" i="3"/>
  <c r="U5" i="3"/>
  <c r="Z11" i="3"/>
  <c r="U14" i="3"/>
  <c r="Z23" i="3"/>
  <c r="U24" i="3"/>
  <c r="U12" i="3"/>
  <c r="Y6" i="3"/>
  <c r="AG12" i="3"/>
  <c r="Z21" i="3"/>
  <c r="Y24" i="3"/>
  <c r="AZ18" i="4"/>
  <c r="AB15" i="4"/>
  <c r="AG17" i="4"/>
  <c r="AW17" i="4" s="1"/>
  <c r="BM17" i="4" s="1"/>
  <c r="AB18" i="4"/>
  <c r="AR18" i="4" s="1"/>
  <c r="BH18" i="4" s="1"/>
  <c r="AB20" i="4"/>
  <c r="AR20" i="4" s="1"/>
  <c r="BH20" i="4" s="1"/>
  <c r="AC18" i="4"/>
  <c r="AS18" i="4" s="1"/>
  <c r="BI18" i="4" s="1"/>
  <c r="Z16" i="4"/>
  <c r="AG18" i="4"/>
  <c r="AG32" i="4" s="1"/>
  <c r="AG20" i="4"/>
  <c r="AW20" i="4" s="1"/>
  <c r="BM20" i="4" s="1"/>
  <c r="AB21" i="4"/>
  <c r="AR21" i="4" s="1"/>
  <c r="BH21" i="4" s="1"/>
  <c r="AB16" i="4"/>
  <c r="AR16" i="4" s="1"/>
  <c r="BH16" i="4" s="1"/>
  <c r="AH18" i="4"/>
  <c r="AX18" i="4" s="1"/>
  <c r="BN18" i="4" s="1"/>
  <c r="AC21" i="4"/>
  <c r="AS21" i="4" s="1"/>
  <c r="BI21" i="4" s="1"/>
  <c r="AL4" i="4"/>
  <c r="Z17" i="4"/>
  <c r="AP17" i="4" s="1"/>
  <c r="BF17" i="4" s="1"/>
  <c r="AG22" i="4"/>
  <c r="AW22" i="4" s="1"/>
  <c r="BM22" i="4" s="1"/>
  <c r="AA17" i="4"/>
  <c r="AQ17" i="4" s="1"/>
  <c r="BG17" i="4" s="1"/>
  <c r="AH22" i="4"/>
  <c r="AX22" i="4" s="1"/>
  <c r="BN22" i="4" s="1"/>
  <c r="D30" i="3"/>
  <c r="AA4" i="3"/>
  <c r="V5" i="3"/>
  <c r="AH5" i="3"/>
  <c r="AA6" i="3"/>
  <c r="V8" i="3"/>
  <c r="AH8" i="3"/>
  <c r="AA9" i="3"/>
  <c r="V10" i="3"/>
  <c r="AH10" i="3"/>
  <c r="AA11" i="3"/>
  <c r="V12" i="3"/>
  <c r="AH12" i="3"/>
  <c r="AA13" i="3"/>
  <c r="V14" i="3"/>
  <c r="AH14" i="3"/>
  <c r="AA21" i="3"/>
  <c r="V22" i="3"/>
  <c r="AH22" i="3"/>
  <c r="AA23" i="3"/>
  <c r="V24" i="3"/>
  <c r="AH24" i="3"/>
  <c r="AA25" i="3"/>
  <c r="AB4" i="3"/>
  <c r="W5" i="3"/>
  <c r="AI5" i="3"/>
  <c r="AB6" i="3"/>
  <c r="W8" i="3"/>
  <c r="AI8" i="3"/>
  <c r="AB9" i="3"/>
  <c r="W10" i="3"/>
  <c r="AI10" i="3"/>
  <c r="AB11" i="3"/>
  <c r="W12" i="3"/>
  <c r="AI12" i="3"/>
  <c r="AB13" i="3"/>
  <c r="W14" i="3"/>
  <c r="AI14" i="3"/>
  <c r="AB21" i="3"/>
  <c r="W22" i="3"/>
  <c r="AI22" i="3"/>
  <c r="AB23" i="3"/>
  <c r="W24" i="3"/>
  <c r="AI24" i="3"/>
  <c r="AB25" i="3"/>
  <c r="AF4" i="3"/>
  <c r="AF6" i="3"/>
  <c r="Y8" i="3"/>
  <c r="AF11" i="3"/>
  <c r="AF13" i="3"/>
  <c r="Y14" i="3"/>
  <c r="AF21" i="3"/>
  <c r="Y22" i="3"/>
  <c r="AF25" i="3"/>
  <c r="AF9" i="3"/>
  <c r="Y10" i="3"/>
  <c r="Y12" i="3"/>
  <c r="U4" i="3"/>
  <c r="AG4" i="3"/>
  <c r="Z5" i="3"/>
  <c r="U6" i="3"/>
  <c r="AG6" i="3"/>
  <c r="Z8" i="3"/>
  <c r="AG9" i="3"/>
  <c r="Z10" i="3"/>
  <c r="AG11" i="3"/>
  <c r="Z12" i="3"/>
  <c r="U13" i="3"/>
  <c r="AG13" i="3"/>
  <c r="Z14" i="3"/>
  <c r="U21" i="3"/>
  <c r="AG21" i="3"/>
  <c r="Z22" i="3"/>
  <c r="U23" i="3"/>
  <c r="AG23" i="3"/>
  <c r="Z24" i="3"/>
  <c r="U25" i="3"/>
  <c r="AG25" i="3"/>
  <c r="Y5" i="3"/>
  <c r="AF23" i="3"/>
  <c r="V4" i="3"/>
  <c r="AH4" i="3"/>
  <c r="AA5" i="3"/>
  <c r="V6" i="3"/>
  <c r="AH6" i="3"/>
  <c r="AA8" i="3"/>
  <c r="V9" i="3"/>
  <c r="AH9" i="3"/>
  <c r="AA10" i="3"/>
  <c r="V11" i="3"/>
  <c r="AH11" i="3"/>
  <c r="AA12" i="3"/>
  <c r="V13" i="3"/>
  <c r="AH13" i="3"/>
  <c r="AA14" i="3"/>
  <c r="V21" i="3"/>
  <c r="AH21" i="3"/>
  <c r="AA22" i="3"/>
  <c r="V23" i="3"/>
  <c r="AH23" i="3"/>
  <c r="AA24" i="3"/>
  <c r="V25" i="3"/>
  <c r="AH25" i="3"/>
  <c r="W4" i="3"/>
  <c r="AI4" i="3"/>
  <c r="AB5" i="3"/>
  <c r="W6" i="3"/>
  <c r="AB8" i="3"/>
  <c r="W9" i="3"/>
  <c r="AB10" i="3"/>
  <c r="W11" i="3"/>
  <c r="AB12" i="3"/>
  <c r="W13" i="3"/>
  <c r="AB14" i="3"/>
  <c r="W21" i="3"/>
  <c r="AI21" i="3"/>
  <c r="AB22" i="3"/>
  <c r="W23" i="3"/>
  <c r="AI23" i="3"/>
  <c r="AB24" i="3"/>
  <c r="W25" i="3"/>
  <c r="AI25" i="3"/>
  <c r="D8" i="2"/>
  <c r="AI32" i="4" l="1"/>
  <c r="AG29" i="4"/>
  <c r="AI29" i="4"/>
  <c r="AY21" i="4"/>
  <c r="BO21" i="4" s="1"/>
  <c r="AD32" i="4"/>
  <c r="AT20" i="4"/>
  <c r="BJ20" i="4" s="1"/>
  <c r="Z32" i="4"/>
  <c r="AP20" i="4"/>
  <c r="BF20" i="4" s="1"/>
  <c r="AJ29" i="4"/>
  <c r="BP18" i="4"/>
  <c r="BM15" i="4"/>
  <c r="AA29" i="4"/>
  <c r="AA35" i="4" s="1"/>
  <c r="AA32" i="4"/>
  <c r="AB29" i="4"/>
  <c r="AB32" i="4"/>
  <c r="AE32" i="4"/>
  <c r="AE29" i="4"/>
  <c r="AU15" i="4"/>
  <c r="Z29" i="4"/>
  <c r="AP15" i="4"/>
  <c r="AS15" i="4"/>
  <c r="AC32" i="4"/>
  <c r="AC29" i="4"/>
  <c r="AD29" i="4"/>
  <c r="AT15" i="4"/>
  <c r="BN14" i="4"/>
  <c r="BN31" i="4" s="1"/>
  <c r="AH31" i="4" s="1"/>
  <c r="N4" i="5" s="1"/>
  <c r="AX33" i="4"/>
  <c r="AH33" i="4" s="1"/>
  <c r="AF32" i="4"/>
  <c r="AV14" i="4"/>
  <c r="BL14" i="4" s="1"/>
  <c r="AH32" i="4"/>
  <c r="AH29" i="4"/>
  <c r="AX29" i="4" s="1"/>
  <c r="AF29" i="4"/>
  <c r="AV10" i="4"/>
  <c r="Y29" i="4"/>
  <c r="AO29" i="4" s="1"/>
  <c r="V29" i="4"/>
  <c r="W29" i="4"/>
  <c r="W35" i="4" s="1"/>
  <c r="W32" i="4"/>
  <c r="AO33" i="4"/>
  <c r="Y33" i="4" s="1"/>
  <c r="BE5" i="4"/>
  <c r="BE31" i="4" s="1"/>
  <c r="Y31" i="4" s="1"/>
  <c r="E4" i="5" s="1"/>
  <c r="AM33" i="4"/>
  <c r="W33" i="4" s="1"/>
  <c r="BC5" i="4"/>
  <c r="BC31" i="4" s="1"/>
  <c r="W31" i="4" s="1"/>
  <c r="C4" i="5" s="1"/>
  <c r="AN5" i="4"/>
  <c r="X29" i="4"/>
  <c r="X32" i="4"/>
  <c r="V32" i="4"/>
  <c r="AL33" i="4"/>
  <c r="V33" i="4" s="1"/>
  <c r="BB4" i="4"/>
  <c r="BB31" i="4" s="1"/>
  <c r="V31" i="4" s="1"/>
  <c r="B4" i="5" s="1"/>
  <c r="AD27" i="3"/>
  <c r="AD29" i="3" s="1"/>
  <c r="K3" i="5" s="1"/>
  <c r="X27" i="3"/>
  <c r="X29" i="3" s="1"/>
  <c r="E3" i="5" s="1"/>
  <c r="AC27" i="3"/>
  <c r="AC29" i="3" s="1"/>
  <c r="J3" i="5" s="1"/>
  <c r="AE27" i="3"/>
  <c r="AE29" i="3" s="1"/>
  <c r="L3" i="5" s="1"/>
  <c r="AE30" i="3"/>
  <c r="X30" i="3"/>
  <c r="AC30" i="3"/>
  <c r="AD30" i="3"/>
  <c r="AE8" i="2"/>
  <c r="AE11" i="2" s="1"/>
  <c r="AD8" i="2"/>
  <c r="AD11" i="2" s="1"/>
  <c r="X8" i="2"/>
  <c r="X11" i="2" s="1"/>
  <c r="AC8" i="2"/>
  <c r="AC11" i="2" s="1"/>
  <c r="AQ15" i="4"/>
  <c r="AH8" i="2"/>
  <c r="AH11" i="2" s="1"/>
  <c r="AZ22" i="4"/>
  <c r="BP22" i="4" s="1"/>
  <c r="Y27" i="3"/>
  <c r="Y29" i="3" s="1"/>
  <c r="F3" i="5" s="1"/>
  <c r="Z27" i="3"/>
  <c r="Z29" i="3" s="1"/>
  <c r="G3" i="5" s="1"/>
  <c r="Z8" i="2"/>
  <c r="Z11" i="2" s="1"/>
  <c r="AI8" i="2"/>
  <c r="AI11" i="2" s="1"/>
  <c r="W8" i="2"/>
  <c r="W11" i="2" s="1"/>
  <c r="AY18" i="4"/>
  <c r="AW18" i="4"/>
  <c r="BM18" i="4" s="1"/>
  <c r="AP16" i="4"/>
  <c r="BF16" i="4" s="1"/>
  <c r="AR15" i="4"/>
  <c r="AH30" i="3"/>
  <c r="AH27" i="3"/>
  <c r="AH29" i="3" s="1"/>
  <c r="O3" i="5" s="1"/>
  <c r="AI30" i="3"/>
  <c r="AI27" i="3"/>
  <c r="AI29" i="3" s="1"/>
  <c r="P3" i="5" s="1"/>
  <c r="V30" i="3"/>
  <c r="V27" i="3"/>
  <c r="V29" i="3" s="1"/>
  <c r="C3" i="5" s="1"/>
  <c r="AG30" i="3"/>
  <c r="AG27" i="3"/>
  <c r="AG29" i="3" s="1"/>
  <c r="N3" i="5" s="1"/>
  <c r="W30" i="3"/>
  <c r="W27" i="3"/>
  <c r="W29" i="3" s="1"/>
  <c r="D3" i="5" s="1"/>
  <c r="U30" i="3"/>
  <c r="U27" i="3"/>
  <c r="U29" i="3" s="1"/>
  <c r="B3" i="5" s="1"/>
  <c r="AA27" i="3"/>
  <c r="AA29" i="3" s="1"/>
  <c r="H3" i="5" s="1"/>
  <c r="AA30" i="3"/>
  <c r="AB27" i="3"/>
  <c r="AB29" i="3" s="1"/>
  <c r="I3" i="5" s="1"/>
  <c r="AB30" i="3"/>
  <c r="Y30" i="3"/>
  <c r="Z30" i="3"/>
  <c r="AF30" i="3"/>
  <c r="AF27" i="3"/>
  <c r="AF29" i="3" s="1"/>
  <c r="M3" i="5" s="1"/>
  <c r="V8" i="2"/>
  <c r="V11" i="2" s="1"/>
  <c r="AA8" i="2"/>
  <c r="AA11" i="2" s="1"/>
  <c r="Y8" i="2"/>
  <c r="Y11" i="2" s="1"/>
  <c r="AB8" i="2"/>
  <c r="AB11" i="2" s="1"/>
  <c r="AG8" i="2"/>
  <c r="AG11" i="2" s="1"/>
  <c r="U8" i="2"/>
  <c r="U11" i="2" s="1"/>
  <c r="AF8" i="2"/>
  <c r="AF11" i="2" s="1"/>
  <c r="L2" i="5" l="1"/>
  <c r="G2" i="5"/>
  <c r="F2" i="5"/>
  <c r="K2" i="5"/>
  <c r="I2" i="5"/>
  <c r="O2" i="5"/>
  <c r="C2" i="5"/>
  <c r="N2" i="5"/>
  <c r="H2" i="5"/>
  <c r="D2" i="5"/>
  <c r="J2" i="5"/>
  <c r="M2" i="5"/>
  <c r="P2" i="5"/>
  <c r="E2" i="5"/>
  <c r="B2" i="5"/>
  <c r="AQ29" i="4"/>
  <c r="AZ33" i="4"/>
  <c r="AJ33" i="4" s="1"/>
  <c r="BP31" i="4"/>
  <c r="AJ31" i="4" s="1"/>
  <c r="P4" i="5" s="1"/>
  <c r="BO18" i="4"/>
  <c r="BO31" i="4" s="1"/>
  <c r="AI31" i="4" s="1"/>
  <c r="O4" i="5" s="1"/>
  <c r="AY33" i="4"/>
  <c r="AI33" i="4" s="1"/>
  <c r="BM31" i="4"/>
  <c r="AG31" i="4" s="1"/>
  <c r="M4" i="5" s="1"/>
  <c r="AW33" i="4"/>
  <c r="AG33" i="4" s="1"/>
  <c r="BK15" i="4"/>
  <c r="BK31" i="4" s="1"/>
  <c r="AE31" i="4" s="1"/>
  <c r="K4" i="5" s="1"/>
  <c r="AU33" i="4"/>
  <c r="AE33" i="4" s="1"/>
  <c r="BJ15" i="4"/>
  <c r="BJ31" i="4" s="1"/>
  <c r="AD31" i="4" s="1"/>
  <c r="J4" i="5" s="1"/>
  <c r="AT33" i="4"/>
  <c r="AD33" i="4" s="1"/>
  <c r="AE35" i="4"/>
  <c r="AU29" i="4"/>
  <c r="BH15" i="4"/>
  <c r="BH31" i="4" s="1"/>
  <c r="AB31" i="4" s="1"/>
  <c r="H4" i="5" s="1"/>
  <c r="AR33" i="4"/>
  <c r="AB33" i="4" s="1"/>
  <c r="AT29" i="4"/>
  <c r="AD35" i="4"/>
  <c r="AS33" i="4"/>
  <c r="AC33" i="4" s="1"/>
  <c r="BI15" i="4"/>
  <c r="BI31" i="4" s="1"/>
  <c r="AC31" i="4" s="1"/>
  <c r="I4" i="5" s="1"/>
  <c r="AQ33" i="4"/>
  <c r="AA33" i="4" s="1"/>
  <c r="BG15" i="4"/>
  <c r="BG31" i="4" s="1"/>
  <c r="AA31" i="4" s="1"/>
  <c r="G4" i="5" s="1"/>
  <c r="AP33" i="4"/>
  <c r="Z33" i="4" s="1"/>
  <c r="BF15" i="4"/>
  <c r="BF31" i="4" s="1"/>
  <c r="Z31" i="4" s="1"/>
  <c r="F4" i="5" s="1"/>
  <c r="AV33" i="4"/>
  <c r="AF33" i="4" s="1"/>
  <c r="BL10" i="4"/>
  <c r="BL31" i="4" s="1"/>
  <c r="AF31" i="4" s="1"/>
  <c r="L4" i="5" s="1"/>
  <c r="AV29" i="4"/>
  <c r="AF35" i="4"/>
  <c r="Y35" i="4"/>
  <c r="AN33" i="4"/>
  <c r="X33" i="4" s="1"/>
  <c r="BD5" i="4"/>
  <c r="BD31" i="4" s="1"/>
  <c r="X31" i="4" s="1"/>
  <c r="D4" i="5" s="1"/>
  <c r="AM29" i="4"/>
  <c r="AH35" i="4"/>
  <c r="AN29" i="4"/>
  <c r="X35" i="4"/>
  <c r="AL29" i="4"/>
  <c r="V35" i="4"/>
  <c r="AR29" i="4"/>
  <c r="AB35" i="4"/>
  <c r="AI35" i="4"/>
  <c r="AY29" i="4"/>
  <c r="AG35" i="4"/>
  <c r="AW29" i="4"/>
  <c r="AP29" i="4"/>
  <c r="Z35" i="4"/>
  <c r="AJ35" i="4"/>
  <c r="AZ29" i="4"/>
  <c r="AC35" i="4"/>
  <c r="AS29" i="4"/>
</calcChain>
</file>

<file path=xl/sharedStrings.xml><?xml version="1.0" encoding="utf-8"?>
<sst xmlns="http://schemas.openxmlformats.org/spreadsheetml/2006/main" count="616" uniqueCount="200">
  <si>
    <t>Scope and Uses of the Tool</t>
  </si>
  <si>
    <t>This tool can be used for 3 main purposes.</t>
  </si>
  <si>
    <t>1. For general learning about the range of evaluation methods that are available, their characteristics and their appropriateness for answering different evaluation questions in different types of intervention</t>
  </si>
  <si>
    <t xml:space="preserve">Note that the tool is of relevance mainly to impact evaluation questions. Among the OECD DAC evaluation criteria, this aids decision-making on appropriate methods for determining relevance, effectiveness, impact and to some extent sustainability. It does currently include methods that are focused on evaluating "efficiency". </t>
  </si>
  <si>
    <t>Intended Users</t>
  </si>
  <si>
    <t>Effective use of the tool requires some pre-existing understanding of evaluation issues, but evaluation specialists may find some of the simplifications in the tool limiting. Thus it is expected to be more suited to staff in organisations responsible for commissioning external evaluations (helping them become more "intelligent customers" when engaging with evaluators). The tool has been developed with feedback from users mainly in NGOs, but is not exclusively for NGO staff.</t>
  </si>
  <si>
    <t>Health Warning 1: This tool does not cover many other issues needed to make evaluation effective (e.g. around utility and uptake): a technically appropriate method does not guarantee an effective evaluation!</t>
  </si>
  <si>
    <t>Methods Covered by the Tool</t>
  </si>
  <si>
    <t>Descriptions of each of the methods in the tool are provided in the accompanying narrative guide.</t>
  </si>
  <si>
    <t xml:space="preserve">The tool is divided into 3 components or "stages" (on different tabs of this spreadsheet), which can be used individually or in combination. </t>
  </si>
  <si>
    <t>Stage 1: which evaluation method or methods are best suited to answering the Key Evaluation Questions that I want answered?</t>
  </si>
  <si>
    <t>Stage 2: given any additional interests and preferences that I or other stakeholders have, which evaluation methods are most likely to be able to address those?</t>
  </si>
  <si>
    <t>A "summary results" tab shows headline results from each of the stages to help determine the most appropriate method(s) to use.</t>
  </si>
  <si>
    <t>How To Use the Tool</t>
  </si>
  <si>
    <t>For every line/ question, you can get an immediate impression of which tools are more or less appropriate based on the scores and colour-coding indicated when you give an answer (note that colours are based on relative scores, not absolutes: the lowest scoring method will be red even if it scores high in absolute terms and thus might still be a valid method)</t>
  </si>
  <si>
    <t>Summary results for each section are provided, and again colour-coded to give an immediate impression of the relative appropriateness of each method.</t>
  </si>
  <si>
    <t>In most cases, users will find that a combination of methods is required to address all their needs. This version of the tool does not try to suggest combinations automatically: users need to read both the summary results across stages and individual results per question to see what combination of methods might get closest to meeting all the commissioners' interests and requirements, and consult with someone with evaluation expertise.</t>
  </si>
  <si>
    <t>Combining Levels: What can the tool tell you when you look at results for different stages in combination?</t>
  </si>
  <si>
    <t>How the Tool Works (more detail is provided on this in the accompanying narrative guide)</t>
  </si>
  <si>
    <t>Transparency and Spreadsheet Protection</t>
  </si>
  <si>
    <t>However, it does mean that users can accidentally change functionality and corrupt formulae by either entering invalid options in column C, or altering any cells elsewhere!</t>
  </si>
  <si>
    <t>Credits</t>
  </si>
  <si>
    <t>Further FAQs</t>
  </si>
  <si>
    <t>Q: why are some of the evaluation questions I want to answer not covered in Stage 1?</t>
  </si>
  <si>
    <t>A: First, check that your questions are not just variants of those in Stage 1. Also check Stage 3 questions as some of these cover secondary issues like unintended consequences or generalisability of results. However, note that this tool does not focus on more process-oriented evaluation questions, e.g. around efficiency. The tool has been developed under a Creative Commons license, and others are encouraged to see whether additional methods and questions can feasibly be included in future versions of the tool.</t>
  </si>
  <si>
    <t>Q: Why are some of the Stage 3 questions so focused on specific methods (e.g. by referring to control groups)?</t>
  </si>
  <si>
    <t>Q: Some of the questions in Stage 2 feel like repetitions of those in Stage 1, why?</t>
  </si>
  <si>
    <t>A: Some Stage 2 questions are refinements of those in Stage 1, and can help you narrow down your choice further.</t>
  </si>
  <si>
    <t>Q: Why don't you address "real world" constraints, like budget limitations, when these can significantly constrain what evaluation methods may be feasible?</t>
  </si>
  <si>
    <t xml:space="preserve">A: Such constraints are very important. However they are not addressed here for two reasons: (a) There are many variations in how each method can be applied, and there is significant variation in evaluation costs across locations (e.g. consultant fees); we are thus unable to attach a useful price range to using each method. (b) We encourage users to use this tool to aid negotiation on evaluation budgets, as ideally appropriate methods should inform the necessary budget rather than vice versa. 
</t>
  </si>
  <si>
    <t>STAGE 1: Which evaluation method(s) are suited to answering your key evaluation questions?</t>
  </si>
  <si>
    <t>Do you want your evaluation to answer the following Key Evaluation Questions?</t>
  </si>
  <si>
    <t>User Response</t>
  </si>
  <si>
    <t>Translated Value</t>
  </si>
  <si>
    <t>RCTs</t>
  </si>
  <si>
    <t>DID</t>
  </si>
  <si>
    <t>StatMatch</t>
  </si>
  <si>
    <t>Outcome Mapping</t>
  </si>
  <si>
    <t>MSC</t>
  </si>
  <si>
    <t>Soft Systems Modelling</t>
  </si>
  <si>
    <t>Causal Loop Diagram</t>
  </si>
  <si>
    <t>Realist Evaluation</t>
  </si>
  <si>
    <t>QCA</t>
  </si>
  <si>
    <t>Process Tracing/ Bayesian Updating</t>
  </si>
  <si>
    <t>Contribution Analysis</t>
  </si>
  <si>
    <t>RCT (Randomised Contol Trial)</t>
  </si>
  <si>
    <t>Difference-in-Difference</t>
  </si>
  <si>
    <t>Statistical Matching</t>
  </si>
  <si>
    <t>Most Significant Change</t>
  </si>
  <si>
    <t>QCA (Qualitative Comparative Analysis)</t>
  </si>
  <si>
    <r>
      <t xml:space="preserve">Do you want to know "What was the additional/ net change caused by the intervention?" </t>
    </r>
    <r>
      <rPr>
        <i/>
        <sz val="11"/>
        <color theme="1"/>
        <rFont val="Calibri"/>
        <family val="2"/>
        <scheme val="minor"/>
      </rPr>
      <t>or</t>
    </r>
    <r>
      <rPr>
        <sz val="11"/>
        <color theme="1"/>
        <rFont val="Calibri"/>
        <family val="2"/>
        <scheme val="minor"/>
      </rPr>
      <t xml:space="preserve"> "How much of the observed outcome(s) can be attributed to the intervention?"?
</t>
    </r>
    <r>
      <rPr>
        <i/>
        <sz val="11"/>
        <color theme="1"/>
        <rFont val="Calibri"/>
        <family val="2"/>
        <scheme val="minor"/>
      </rPr>
      <t>(Note: this is the core question of experimental and quasi-experimental impact evaluations)</t>
    </r>
  </si>
  <si>
    <t>Do you want to know "What difference did the intervention make to different population groups, and under what circumstances?" (i.e. you are interested in effects for different groups and contexts, not just an "average" effect)</t>
  </si>
  <si>
    <r>
      <t xml:space="preserve">Do you want to know "How and why did the intervention make a difference, if any? or What was the process/ mechanism by which the intervention led to or contributed to outcomes?" 
</t>
    </r>
    <r>
      <rPr>
        <i/>
        <sz val="11"/>
        <color theme="1"/>
        <rFont val="Calibri"/>
        <family val="2"/>
        <scheme val="minor"/>
      </rPr>
      <t>(Note: this is typically the main focus of theory-based evaluations)</t>
    </r>
  </si>
  <si>
    <r>
      <t xml:space="preserve">Do you want to know "What other factors needed to be present alongside the intervention to produce outcomes observed? (Which factors were necessary and/ or sufficient for the intervention to work?)" 
</t>
    </r>
    <r>
      <rPr>
        <i/>
        <sz val="11"/>
        <color theme="1"/>
        <rFont val="Calibri"/>
        <family val="2"/>
        <scheme val="minor"/>
      </rPr>
      <t>(Note this is a focus area of some evaluations where the intervention is not assumed to be the sole cause of change, but works in conjunction with other factors/ interventions)</t>
    </r>
  </si>
  <si>
    <r>
      <t xml:space="preserve">Do you want to know "Which outcomes of the intervention(s) being evaluated do different population groups consider to be the most important?"
</t>
    </r>
    <r>
      <rPr>
        <i/>
        <sz val="11"/>
        <color theme="1"/>
        <rFont val="Calibri"/>
        <family val="2"/>
        <scheme val="minor"/>
      </rPr>
      <t>(Note: this seeks to understand the relevance of the outcomes to different population groups or stakeholders)</t>
    </r>
  </si>
  <si>
    <t>STAGE 1 RESULT: Ability of a single evaluation method to answer all your key evaluation questions:</t>
  </si>
  <si>
    <t>Stage 2: Features of Interest to Evaluation Commissioners or Managers that can Affect Choice of Methods</t>
  </si>
  <si>
    <t>(note that some of these complement or elaborate upon key evaluation questions)</t>
  </si>
  <si>
    <t>How would you score the ability of the method to do X? HIGH (1; the method is ideally suited to do X); MEDIUM (0.67; the method is able to do X under specific / limited circumstances); LOW (0.33; the method is not well positioned to do X and is mostly unsuitable for it)</t>
  </si>
  <si>
    <t>How desirable is it for you to be able to address each of the following areas of interest?</t>
  </si>
  <si>
    <t>I want to have groups of recipients and non-recipients who are perfectly similar except for their receipt of the intervention (Formally, eliminate selection bias between treatment and control groups complete and produce a perfectly unbiased estimation of the intervention effect)</t>
  </si>
  <si>
    <t>User Response Data Validation List</t>
  </si>
  <si>
    <t>I want to allow all those meeting the criteria to participate in the intervention to actually receive it (i.e. prevent all eligible people from being excluded)</t>
  </si>
  <si>
    <t>Very Desirable</t>
  </si>
  <si>
    <t>I want to be able to extrapolate or generalise the evaluation findings outside the cases or sample used for the analysis (i.e. external validity)</t>
  </si>
  <si>
    <t>Desirable</t>
  </si>
  <si>
    <t>I want to allow the community (ies) in which the intervention was carried out to produce a collective evaluation of the most relevant changes at the community level</t>
  </si>
  <si>
    <t>Slightly desirable</t>
  </si>
  <si>
    <t>I want to make a distinction between the achievement of minimum /expected goals and ideal / more ambitious programme goals</t>
  </si>
  <si>
    <t>Not desired</t>
  </si>
  <si>
    <t>I want to explore the higher order goals or values of the participants (like attitudes, norms, values and laws shaping their worldview, i.e. probing why certain results mattered to participants)</t>
  </si>
  <si>
    <t>I want the evaluation to capture a broad, systemic view of the situation (e.g. understanding  how historical forces or path dependency or power relations or the economic system affect results, and seeing how those factors interact)</t>
  </si>
  <si>
    <t>I want the evaluation to make different perspectives about results or the causes of results explicit, particularly between programme participants representing different groups or households within the community, including the weakest</t>
  </si>
  <si>
    <t>I want the evaluation to identify and explain unintended changes and consequences, both positive and negative</t>
  </si>
  <si>
    <t>2.10</t>
  </si>
  <si>
    <t>I want to analyse complicated / complex mechanisms, including outcomes of non-linear relationships, vs. a mostly linear description of the programme Theory of Change</t>
  </si>
  <si>
    <t>I want to obtain insights about the behaviour, attitudes and thinking of stakeholders</t>
  </si>
  <si>
    <t>I want to identify the different conditions that enable change in different contexts, as opposed to seeking a universal, population-wide or average explanation</t>
  </si>
  <si>
    <t>I want the evaluation to investigate what factors are necessary and / or sufficient for the intervention to produce results</t>
  </si>
  <si>
    <t>I want the evaluation to measure confidence in one or more causal claims and for example determine whether the evaluation evidence is strong / conclusive for such claims or not</t>
  </si>
  <si>
    <t>I want the evaluation to provide a detailed description of the process leading from programme activities to outputs, to intermediate outcomes and finally impacts</t>
  </si>
  <si>
    <t>Max score</t>
  </si>
  <si>
    <t># of essentials</t>
  </si>
  <si>
    <t>Overall Score</t>
  </si>
  <si>
    <t>TABLE OF RESULTS FOR NUMBER OF DESIRABLE CONDITIONS NOT MET</t>
  </si>
  <si>
    <t>TABLE OF RESULTS FOR NUMBER OF REQUIRED CONDITIONS NOT MET</t>
  </si>
  <si>
    <t>Not Required means this feature is not required for this evaluation method to be feasible.</t>
  </si>
  <si>
    <t>Statistical Modelling</t>
  </si>
  <si>
    <t>Is it feasible to use experimental or quasi-experimental evaluation methods to evaluate your intervention?</t>
  </si>
  <si>
    <r>
      <t xml:space="preserve">To what extent was it (or will it be) possible for your intervention to control who participated in or received the intervention and who doesn't? 
</t>
    </r>
    <r>
      <rPr>
        <i/>
        <sz val="11"/>
        <color theme="1"/>
        <rFont val="Calibri"/>
        <family val="2"/>
        <scheme val="minor"/>
      </rPr>
      <t xml:space="preserve">(Formally, what is your degree of control of treatment assignment?)
</t>
    </r>
    <r>
      <rPr>
        <i/>
        <sz val="11"/>
        <color rgb="FFFF0000"/>
        <rFont val="Calibri"/>
        <family val="2"/>
        <scheme val="minor"/>
      </rPr>
      <t>(Note: if your intervention works with or targets an actor with no comparable non-recipient - e.g. advocacy towards the sole actor working on an issue - please choose 'not at all')</t>
    </r>
  </si>
  <si>
    <t>Does not affect ability to use this method</t>
  </si>
  <si>
    <r>
      <t xml:space="preserve">How many individuals or households / villages / geographic regions etc. are participating in or receiving the intervention? 
</t>
    </r>
    <r>
      <rPr>
        <i/>
        <sz val="11"/>
        <color theme="1"/>
        <rFont val="Calibri"/>
        <family val="2"/>
        <scheme val="minor"/>
      </rPr>
      <t xml:space="preserve">(Formally, how large is the treatment group?) 
</t>
    </r>
    <r>
      <rPr>
        <i/>
        <sz val="11"/>
        <color rgb="FFFF0000"/>
        <rFont val="Calibri"/>
        <family val="2"/>
        <scheme val="minor"/>
      </rPr>
      <t>[Note: if your intervention is focused on advocacy/ policy influencing, consider each advocacy target]</t>
    </r>
  </si>
  <si>
    <r>
      <t xml:space="preserve">How many individuals or households / villages / geographic regions etc. are in a similar situation to the participants but do not participate in the intervention? 
</t>
    </r>
    <r>
      <rPr>
        <i/>
        <sz val="11"/>
        <color theme="1"/>
        <rFont val="Calibri"/>
        <family val="2"/>
        <scheme val="minor"/>
      </rPr>
      <t xml:space="preserve">(Formally, how large is the control group?)
</t>
    </r>
    <r>
      <rPr>
        <i/>
        <sz val="11"/>
        <color rgb="FFFF0000"/>
        <rFont val="Calibri"/>
        <family val="2"/>
        <scheme val="minor"/>
      </rPr>
      <t>[Note if your intervention does not and could not have a control group, please answer '&lt;30']</t>
    </r>
  </si>
  <si>
    <r>
      <t xml:space="preserve">To what extent are participants in the intervention isolated from non-participants? 
</t>
    </r>
    <r>
      <rPr>
        <i/>
        <sz val="11"/>
        <color theme="1"/>
        <rFont val="Calibri"/>
        <family val="2"/>
        <scheme val="minor"/>
      </rPr>
      <t xml:space="preserve">(Fully = isolated; not at all = they communicate and interact to such an extent that the intervention is highly likely to affect outcomes observed in non-recipients)
</t>
    </r>
    <r>
      <rPr>
        <i/>
        <sz val="11"/>
        <color rgb="FFFF0000"/>
        <rFont val="Calibri"/>
        <family val="2"/>
        <scheme val="minor"/>
      </rPr>
      <t>[Note if your intervention does not and could not have 'non-participants' or a control group, please answer 'not at all']</t>
    </r>
  </si>
  <si>
    <r>
      <t xml:space="preserve">To what extent are intervention participants and non-participants (or treatment and control groups) subject to the same external influences for the entire duration of the intervention?
</t>
    </r>
    <r>
      <rPr>
        <i/>
        <sz val="11"/>
        <color rgb="FFFF0000"/>
        <rFont val="Calibri"/>
        <family val="2"/>
        <scheme val="minor"/>
      </rPr>
      <t>[Note if your intervention does not and could not have 'non-participants' or a control group, please answer 'not at all']</t>
    </r>
  </si>
  <si>
    <r>
      <t xml:space="preserve">Are some potential participants who meet eligibility criteria to receive or participate in the intervention excluded from it? (e.g. when the intervention is rationed)
</t>
    </r>
    <r>
      <rPr>
        <i/>
        <sz val="11"/>
        <color rgb="FFFF0000"/>
        <rFont val="Calibri"/>
        <family val="2"/>
        <scheme val="minor"/>
      </rPr>
      <t>[Note: if this is not applicable to your intervention, please answer 'not at all']</t>
    </r>
  </si>
  <si>
    <r>
      <t xml:space="preserve">Is information on the background characteristics of those participating and not participating in the intervention gathered using identical or highly comparable methods?
</t>
    </r>
    <r>
      <rPr>
        <i/>
        <sz val="11"/>
        <color rgb="FFFF0000"/>
        <rFont val="Calibri"/>
        <family val="2"/>
        <scheme val="minor"/>
      </rPr>
      <t>[Note: if this is not applicable to your intervention, please answer 'not at all']</t>
    </r>
  </si>
  <si>
    <r>
      <t xml:space="preserve">Can at least 30 pairs or couples of participants and non-participants be identified and "matched" on the basis of the above-mentioned high quality data or comparable surveys?
</t>
    </r>
    <r>
      <rPr>
        <i/>
        <sz val="11"/>
        <color rgb="FFFF0000"/>
        <rFont val="Calibri"/>
        <family val="2"/>
        <scheme val="minor"/>
      </rPr>
      <t>[Note: if this is not applicable to your intervention, please answer 'no']</t>
    </r>
  </si>
  <si>
    <r>
      <t xml:space="preserve">To what extent is high-quality baseline data available for both those participating and not participating in the intervention (treatment and control groups)? 
</t>
    </r>
    <r>
      <rPr>
        <i/>
        <sz val="11"/>
        <color theme="1"/>
        <rFont val="Calibri"/>
        <family val="2"/>
        <scheme val="minor"/>
      </rPr>
      <t xml:space="preserve">(Note baseline data refers to indicators on intended outcomes and outputs, measured prior to the start of the intervention. It is distinct from "background characteristics" above. </t>
    </r>
    <r>
      <rPr>
        <i/>
        <sz val="11"/>
        <color rgb="FFFF0000"/>
        <rFont val="Calibri"/>
        <family val="2"/>
        <scheme val="minor"/>
      </rPr>
      <t>If this is not applicable to your intervention, please answer 'not at all')</t>
    </r>
  </si>
  <si>
    <t>3.10</t>
  </si>
  <si>
    <r>
      <t xml:space="preserve">To what extent has previous (time series) data confirmed that the trend in your outcome indicators of interest before the intervention started was the same for both those receiving and not receiving the intervention (treatment and control group)? 
</t>
    </r>
    <r>
      <rPr>
        <i/>
        <sz val="11"/>
        <color theme="1"/>
        <rFont val="Calibri"/>
        <family val="2"/>
        <scheme val="minor"/>
      </rPr>
      <t xml:space="preserve">(Formally: is the common trend assumption verified?)
</t>
    </r>
    <r>
      <rPr>
        <i/>
        <sz val="11"/>
        <color rgb="FFFF0000"/>
        <rFont val="Calibri"/>
        <family val="2"/>
        <scheme val="minor"/>
      </rPr>
      <t>[Note: if this is not applicable to your intervention, please answer 'not at all']</t>
    </r>
  </si>
  <si>
    <t>Is it feasible to use non-experimental or theory-based evaluation methods to evaluate your intervention?</t>
  </si>
  <si>
    <t>3.11</t>
  </si>
  <si>
    <r>
      <t xml:space="preserve">To what extent is information on (at least a small number of) factors which are assumed to affect the outcome consistently available across at least 5 or 10 cases? 
</t>
    </r>
    <r>
      <rPr>
        <i/>
        <sz val="11"/>
        <color rgb="FFFF0000"/>
        <rFont val="Calibri"/>
        <family val="2"/>
        <scheme val="minor"/>
      </rPr>
      <t xml:space="preserve">(Note: each 'case' can refer to an application of the intervention in different locations/ contexts, or among different individuals, institutions or groups. If the concept of cases is not applicable to your intervention, please answer 'not at all') </t>
    </r>
  </si>
  <si>
    <r>
      <t xml:space="preserve">To what extent are excellent facilitation skills available in the evaluation team?
</t>
    </r>
    <r>
      <rPr>
        <i/>
        <sz val="11"/>
        <color theme="1"/>
        <rFont val="Calibri"/>
        <family val="2"/>
        <scheme val="minor"/>
      </rPr>
      <t xml:space="preserve">(Note: if your evaluation team has not yet been appointed, please answer based on skills you will be seeking and your expected ability to secure those. </t>
    </r>
    <r>
      <rPr>
        <i/>
        <sz val="11"/>
        <color rgb="FFFF0000"/>
        <rFont val="Calibri"/>
        <family val="2"/>
        <scheme val="minor"/>
      </rPr>
      <t>This question highlights those methods for which such skills are most important</t>
    </r>
    <r>
      <rPr>
        <i/>
        <sz val="11"/>
        <color theme="1"/>
        <rFont val="Calibri"/>
        <family val="2"/>
        <scheme val="minor"/>
      </rPr>
      <t>)</t>
    </r>
  </si>
  <si>
    <r>
      <t xml:space="preserve">To what extent does the success of the intervention depend on the behaviour of several stakeholders which may be relatively unpredictable?
</t>
    </r>
    <r>
      <rPr>
        <i/>
        <sz val="11"/>
        <color rgb="FFFF0000"/>
        <rFont val="Calibri"/>
        <family val="2"/>
        <scheme val="minor"/>
      </rPr>
      <t>(Note: this question highlights methods particularly suited to working within complex systems, e.g. where you are trying to affect social dynamics or market dynamics)</t>
    </r>
  </si>
  <si>
    <r>
      <t>To what extent can you be confident that your chosen evaluator is able to set up a Theory of Change with a causal chain, and risks and assumptions for each step that would help shape complementary or alternative explanations for observed changes,</t>
    </r>
    <r>
      <rPr>
        <sz val="11"/>
        <color rgb="FFFF0000"/>
        <rFont val="Calibri"/>
        <family val="2"/>
        <scheme val="minor"/>
      </rPr>
      <t xml:space="preserve"> </t>
    </r>
    <r>
      <rPr>
        <sz val="11"/>
        <rFont val="Calibri"/>
        <family val="2"/>
        <scheme val="minor"/>
      </rPr>
      <t>either from scratch or making use of an existing theory of change for the intervention?</t>
    </r>
  </si>
  <si>
    <t>Score</t>
  </si>
  <si>
    <t>Number of "required":</t>
  </si>
  <si>
    <t>Number of Essential Requirements to Use this Method which you "don't know" if you can meet</t>
  </si>
  <si>
    <t>Number of "desired"</t>
  </si>
  <si>
    <t>Maximum "score"</t>
  </si>
  <si>
    <t>SUMMARY RESULTS - ALL STAGES</t>
  </si>
  <si>
    <t>Stage 1: Which Method is Best Suited to Answering My Key Evaluation Question(s)?</t>
  </si>
  <si>
    <t>Stage 2: Which method is most able to address my other interests?</t>
  </si>
  <si>
    <t>If there are significant differences between your results for the most appropriate methods at each stage, options for finding a solution include:</t>
  </si>
  <si>
    <t>- Review results for each stage in detail to see if a combination of methods could be both appropriate and feasible</t>
  </si>
  <si>
    <t>- If your intervention/evaluation attributes are not yet fixed, consider altering the intervention/evaluation to make it feasible to answer all your key evaluation questions while also meeting all essential requirements of one or more evaluation methods</t>
  </si>
  <si>
    <t>PSM</t>
  </si>
  <si>
    <t>BBN</t>
  </si>
  <si>
    <t>ABM</t>
  </si>
  <si>
    <t>IV (RDD)</t>
  </si>
  <si>
    <t>I want to discover the average causal effect in a specific group, or in those having a specific characteristics that affects participation but not the outcome (and so can be used as an "instrument": e.g. sit around an inclusion / exclusion threshold, are located in a specific area that affect participation to the intervention but not the outcome, etc.)</t>
  </si>
  <si>
    <t>IV(RDD)</t>
  </si>
  <si>
    <t>I want to bring together varied groups of stakeholders to build consensus on their system, uncover misunderstandings, assumptions and differences of opinion, and develop management and decision-making capacity; build and digitise causal maps, focussing on what is most useful to users, utilising subjective information from stakeholders and network structure</t>
  </si>
  <si>
    <t>I want to easily communicate results and processes with non-specialists or with others who were not involved in the analysis / evaluation</t>
  </si>
  <si>
    <t>I want to simulate emergent properties and dynamics, explain changes over time</t>
  </si>
  <si>
    <t>I want to grow a system and change its macro properties starting from micro rules of behaviour</t>
  </si>
  <si>
    <t>I want to generate estimates of the contribution of different factors and conduct ‘what-if’ analyses</t>
  </si>
  <si>
    <t>I want to handle uncertainty and scarce/different types of data in complicated/complex contexts</t>
  </si>
  <si>
    <t>3.20</t>
  </si>
  <si>
    <t>Causal Loop Diagrams</t>
  </si>
  <si>
    <t>All values in columns E-S are the based on consultations with experts in each evaluation method, and are referred to as the "expert scores"</t>
  </si>
  <si>
    <t>Yes</t>
  </si>
  <si>
    <t>No</t>
  </si>
  <si>
    <t>Fully</t>
  </si>
  <si>
    <t>&lt;30</t>
  </si>
  <si>
    <t>essential</t>
  </si>
  <si>
    <t>To some extent</t>
  </si>
  <si>
    <t>&gt;30</t>
  </si>
  <si>
    <t>very desirable</t>
  </si>
  <si>
    <t>Don't know</t>
  </si>
  <si>
    <t>Poorly</t>
  </si>
  <si>
    <t>slightly desirable</t>
  </si>
  <si>
    <t>Not at all</t>
  </si>
  <si>
    <t>not desired</t>
  </si>
  <si>
    <t>To what extent are you able to access technical skills to write and use models / software?</t>
  </si>
  <si>
    <t>To what extent are you able to quantify estimated relationships between factors in terms of probabilities?</t>
  </si>
  <si>
    <t>To what extent are you experienced in eliciting unbiased subjective assessments from individuals and groups?</t>
  </si>
  <si>
    <t>ABM (Agent Based Modelling)</t>
  </si>
  <si>
    <t>BBN (Bayesian Belief Networks)</t>
  </si>
  <si>
    <t>PSM (Participatory Systems Mapping)</t>
  </si>
  <si>
    <t>Instrumental Variables (RDD)</t>
  </si>
  <si>
    <t>An aid to decision-making and to understanding which evaluation methods are appropriate for what purpose</t>
  </si>
  <si>
    <t>2.20</t>
  </si>
  <si>
    <t>2.1</t>
  </si>
  <si>
    <t>Score as proportion of Maximum for that Method</t>
  </si>
  <si>
    <t>Number of Desirable Requirements to Use this Method that you know your evaluation / intervention cannot meet at all</t>
  </si>
  <si>
    <t>Number of Essential Requirements to Use this Method that you know your evaluation / intervention cannot meet at all</t>
  </si>
  <si>
    <t>USERS: Look for the evaluation method(s) with either zero or the fewest "essential requirements" unmet: this should be the most feasible method to use given your evaluation context and intervention attributes. If there are any essential requirements to use a particular method that your evaluation or intervention cannot meet, you will have to either address that constraint (if possible), or choose another method that may answer your key evaluation questions. 
If you don't know whether an essential requirement for an evaluation method can be met - and if that method otherwise seems appropriate - try to get an answer to any "don't knows" before making a final choice. "Desirable" requirements are less binding, but worth considering.</t>
  </si>
  <si>
    <t>Combining Stage 1 and Stage 3: Are the evaluation methods that are most feasible to use given your evaluation context and programme attributes (Stage 3) the same as those that are most suited to answering the evaluation questions you are interested in (Stage 1)? 
If not, consider whether any changes can be made to your evaluation or intervention to address any 'essential requirements not met', or - if that cannot be changed - try different evaluation questions to see which can best be answered with the methods that are feasible to use given your evaluation context and intervention attributes.</t>
  </si>
  <si>
    <t>Note: this section asks about whether your evaluation context and intervention attributes 'fit' with the requirements for different evaluation methods to be used.
Qs3.1-3.10 concern experimental and non-experimental methods; while Qs3.11-3.25 are about requirements for non-experimental or theory-based methods.
If your intervention cannot be conceived of in ways that fit with a particular method, that suggests the method will not be feasible - it is not a judgement about your intervention.</t>
  </si>
  <si>
    <t>STAGE 3: How feasible is it to use each method to evaluate your intervention, given the requirements of those methods and your evaluation context / intervention attributes?</t>
  </si>
  <si>
    <r>
      <t xml:space="preserve">To what extent are both those likely to conduct the evaluation and those who will be consulted for the evaluation likely to be open to airing different perspectives on the intervention, its outcomes and how change happened? 
</t>
    </r>
    <r>
      <rPr>
        <i/>
        <sz val="11"/>
        <color rgb="FFFF0000"/>
        <rFont val="Calibri"/>
        <family val="2"/>
        <scheme val="minor"/>
      </rPr>
      <t>(e.g. the power dynamics are such that multiple worldviews could be expressed, rather than only one dominant worldview being voiced)</t>
    </r>
  </si>
  <si>
    <r>
      <t xml:space="preserve">When examining a number of different cases, to what extent do you expect the evaluation team to be able consistently to get an understanding of the contextual factors that affected the outcomes of your intervention? 
</t>
    </r>
    <r>
      <rPr>
        <i/>
        <sz val="11"/>
        <color rgb="FFFF0000"/>
        <rFont val="Calibri"/>
        <family val="2"/>
        <scheme val="minor"/>
      </rPr>
      <t>(E.g. if your intervention deals with different locations, population groups or institutions that can affect how the mechanisms between your intervention and outcomes work)</t>
    </r>
  </si>
  <si>
    <r>
      <t xml:space="preserve">To what extent is the evaluation team be able to formulate, test and refine theoretical assumptions about the behaviour, attitudes and thinking of stakeholders? 
</t>
    </r>
    <r>
      <rPr>
        <i/>
        <sz val="11"/>
        <color rgb="FFFF0000"/>
        <rFont val="Calibri"/>
        <family val="2"/>
        <scheme val="minor"/>
      </rPr>
      <t xml:space="preserve">(i.e. "identifying the mechanisms generating the outcomes"; this might require good insights in political science, psychology, social sciences, or specific domains; hence might be easier in multi-disciplinary teams) </t>
    </r>
  </si>
  <si>
    <r>
      <t xml:space="preserve">To what extent is the evaluation team be able to map or understand complicated / complex mechanisms, including outcomes of non-linear relationships? 
</t>
    </r>
    <r>
      <rPr>
        <i/>
        <sz val="11"/>
        <color rgb="FFFF0000"/>
        <rFont val="Calibri"/>
        <family val="2"/>
        <scheme val="minor"/>
      </rPr>
      <t>(Note: this is as opposed to taking a mostly linear description of the programme Theory of Change or intevention logic)</t>
    </r>
  </si>
  <si>
    <r>
      <t xml:space="preserve">To what extent are evaluators able to access to a broad range of detailed and high quality data necessary to answer your evaluation questions, including hard to find data? 
</t>
    </r>
    <r>
      <rPr>
        <i/>
        <sz val="11"/>
        <color rgb="FFFF0000"/>
        <rFont val="Calibri"/>
        <family val="2"/>
        <scheme val="minor"/>
      </rPr>
      <t>(Note: this could include - for example - data on sensitive issues (e.g. on protection/ safeguarding issues); or data from conflict-affected or hard-to-reach areas/ populations; or minutes of private meetings, personal emails, etc.)</t>
    </r>
  </si>
  <si>
    <r>
      <t xml:space="preserve">To what extent are the available theoretical assumptions solid, ideally validated and tested for sensitivity? </t>
    </r>
    <r>
      <rPr>
        <sz val="11"/>
        <color rgb="FFFF0000"/>
        <rFont val="Calibri"/>
        <family val="2"/>
        <scheme val="minor"/>
      </rPr>
      <t>For example, agent behaviour rules and the agent environment is sufficiently understood; the structural model is valid; etc.</t>
    </r>
  </si>
  <si>
    <r>
      <t xml:space="preserve">To what extent do you have access to relatively large amounts of data on environments, contexts, and individual or group behaviour? </t>
    </r>
    <r>
      <rPr>
        <sz val="11"/>
        <color rgb="FFFF0000"/>
        <rFont val="Calibri"/>
        <family val="2"/>
        <scheme val="minor"/>
      </rPr>
      <t>(required or merely desirable, depending on how close to reality the model is expected to behave, or the degree to which the model aims to reproduce precisely the situation of interest - so for example required if model is used for net effect estimation - as opposed to aiming to understand the overall mechanisms at work in a qualitative way. In the latter case, ignore if you can't fulfil.)</t>
    </r>
  </si>
  <si>
    <r>
      <t>Are you able to find a variable that is correlated (ideally strongly) with the independent variable (the intervention) but which is orthogonal to all other confounds in relation to the outcomes of interest?</t>
    </r>
    <r>
      <rPr>
        <sz val="11"/>
        <color rgb="FFFF0000"/>
        <rFont val="Calibri"/>
        <family val="2"/>
        <scheme val="minor"/>
      </rPr>
      <t xml:space="preserve"> This variable (the instrument) should only affect the outcome through its influence on the independent variable (the intervention): there should be no further causal pathways between the instrument and the outcome (a.k.a. the exclusion restriction)</t>
    </r>
  </si>
  <si>
    <t xml:space="preserve">(To what extent) Are you or your evaluation or the intervention to be evaluated able to meet the following conditions?
</t>
  </si>
  <si>
    <t>USERS: consider the compatibility of the results across the three stages. 
For example, is there a single tool that is well suited to answering your evaluations questions (scores 80/100 or more in Row 2), can address your other interests (Row 3) and is also feasible given your evaluation context and intervention attributes (Row 4)? 
There rarely will be a single appropriate method. Users will typically need to either look for a combination of the most promising methods in the ranking, or - if there is flexibility - users may want to revisit the evaluation questions, interests and modify the evaluation context or the intervention attributes to see if any of these parameters can be changed to align the three levels of appropriateness.
HEALTH WARNING! This tool should only be used as an aid to discussion (for example between evaluators and commissioners); it is not intended as a basis for decision-making on its own.</t>
  </si>
  <si>
    <t>- Engage in dialogue with intended users or other stakeholders to reconcile the intended scope of the evaluation with the opportunities offered by the evaluation process and context.</t>
  </si>
  <si>
    <t># of Your "Very Desirable" Interests met in full by at least one method</t>
  </si>
  <si>
    <t>USERS: The method with the highest score is most able to address all your preferences (with the possible exclusion of evaluation questions which is the focus on Stage One). 
However, consider also whether all of your "very desirable" interests are addressed by that method, by comparing the number in cell C30 (all your very desirable interests met in full by at least one method) with the numbers in cells U30-AI30 which indicate how many of those are met by each single method. If no single method can meet all your "very desirable" interests, look for the combination of methods that could best address them, i.e. at least 1 dark green cell in those rows 4-25 which you have marked as "very desirable"</t>
  </si>
  <si>
    <r>
      <t xml:space="preserve">Choosing Appropriate Evaluation Methods Tool
</t>
    </r>
    <r>
      <rPr>
        <b/>
        <sz val="12"/>
        <color rgb="FFFF0000"/>
        <rFont val="Calibri"/>
        <family val="2"/>
        <scheme val="minor"/>
      </rPr>
      <t>version 2.1, October 2020</t>
    </r>
  </si>
  <si>
    <t>Original version (1.0) developed by Barbara Befani and Michael O'Donnell for BOND UK https://www.bond.org.uk/resources/evaluation-methods-tool
Update (version 2.1) developed by Barbara Befani for CECAN</t>
  </si>
  <si>
    <t>A full narrative guide to the tool, including descriptions of all methods covered, is available in PDF next to where this tool has been downloaded</t>
  </si>
  <si>
    <t>2. To contribute to the design of planned interventions, so that there is a better match between the impact evaluation questions you want to answer and the feasibility of using different evaluation methods, given the nature of your intervention as well as the evaluaiton process or context (i.e. to increase the 'evaluability' of your intervention)</t>
  </si>
  <si>
    <t xml:space="preserve">3. To contribute to informing the design and/ or commissioning of specific impact evaluations, by helping users understand the best fit between evaluation questions, stakeholder interests and the methods potential and applicability requirements </t>
  </si>
  <si>
    <t>Users are encouraged to 'play around' with different responses to questions to see their implications; as well as to answer questions with a specific intervention in mind.</t>
  </si>
  <si>
    <t xml:space="preserve">The tool is intended to be relevant to evaluation of interventions across the full spectrum of sectors/ themes, and intervention approaches (service delivery, advocacy, capacity-development, etc.). </t>
  </si>
  <si>
    <t>15 evaluation methods are covered by this update, compared to the 11 previously covered in the pilot version of the tool. These have been chosen as representing a spectrum of methods to answer different evaluation questions, and including those most commonly used nationally and internationally in policy and development evaluation. The tool can further be expanded in the future to accommodate additional methods and / or questions.</t>
  </si>
  <si>
    <t>There is no fully agreed definition of what a 'method' is in evaluation (as opposed to an approach or technique or tool) but the definitions used here are provided in the Annexes of the accompanying user guide.</t>
  </si>
  <si>
    <t>How the tool is structured</t>
  </si>
  <si>
    <t>The 3 stages of the tool address different aspects of appropriate methodological choice, as follows:</t>
  </si>
  <si>
    <t>Stage 3: do the features of my intervention or of my evaluation process and context match the features that are required to be present for different methods to be correctly applied? i.e. which evaluation methods will I be able to use?</t>
  </si>
  <si>
    <t>Health warning 2: This tool is an aid to decision-making about use of evaluation methods and must be combined with some judgement on the part of users, in particular to take into account the peculiarities of the situation (and the interactions among issues and factors) that are not covered by the tool: results from the tool are not definitive!</t>
  </si>
  <si>
    <t>For each of the stages that you are interested in, please enter your answers into the "User Response" column using the drop-down menu.</t>
  </si>
  <si>
    <t>"Don't know" options are provided for stages 2 and 3. For stage 3 in particular (requirements of methods), a "don't know" answer should prompt you to find missing information before making a decision on methods; making a decision based on incomplete information could lead to a choice that is not feasible. Line 32 in Stage 3 will highlight any missing information on essential requirements.</t>
  </si>
  <si>
    <t>Note that this version does not attempt to combine results automatically for different stages; users will need to do that themselves, reinforcing the need for some use of judgement.</t>
  </si>
  <si>
    <t>Looking at results for Stage 1 and Stage 3 together: Which evaluation methods are both suited to answering my Key Evaluation Question(s), and feasible to use given my constraints around the evaluation context and process and the attributes of my intervention?</t>
  </si>
  <si>
    <t>Looking at results for Stages 1, 2 and 3 combined: Which evaluation methods in practice can best answer my KEQs given the constraints around the evaluation context / process and the attributes of my intervention, and can meet commissioners' additional interests?</t>
  </si>
  <si>
    <t xml:space="preserve">The tool works by combining user-generated information about the context of their planned evaluation with expert-generated scores about the appropriateness of different methods. The expert scores can be seen by "unhiding"  columns between "User Response" and the first method considered (RCTs). </t>
  </si>
  <si>
    <t>All cells have been left unprotected, and interested users are encouraged to unhide hidden rows and columns which show the workings. This enables users to see how formulae are derived and to understand calculations. If any important cells are deleted by mistake, the tool can be downloaded again from the website.</t>
  </si>
  <si>
    <t>The original version of this tool was developed in 2016 by Barbara Befani and Michael O'Donnell for Bond, with financial support from the UK Department for International Development and Comic Relief https://www.bond.org.uk/resources/evaluation-methods-tool . The 2.1 update (2020) was developed by Barbara Befani for CECAN, with financial support from UK Research and Innovation (UKRI, in particular the Economic and Social Research Council ESRC) and UK government departments and agencies (DEFRA, BEIS, Food Standards Agency, Environment Agency).</t>
  </si>
  <si>
    <t xml:space="preserve">A: Each question in Stage 3 covers an attribute of an intervention that more or less needs to be present for a specific evaluation method to be usable, and some of these will not be relevant given your choice of KEQs in Stage 1. This is not ideal, and we want to refine the tool in future to only display Stage 3 questions that are relevant to your selection of KEQs in Stage 1 (but that is beyond our current Excel capabilities!) </t>
  </si>
  <si>
    <t>Stage 3: Which Method has the fewest essential methodological requirements that cannot be met by my evaluation / intervention? (Which method is most feasible to use?)</t>
  </si>
  <si>
    <t>USERS: Look for a method that scores 100/100 (1), or at least 80/100  for each individual evaluation question you want to answer (the coloured cells in rows 3-7). If you want to answer multiple questions, look at your overall "Stage 1 Result" (row 11): if there is a single method that scores 80/100 or more, that will be suitable; but if you want to answer multiple evaluation questions and there is no single method that scores 80/100 or more overall, consider combinations of methods that include at least one method that scores 80 or 100 for each individual question you want to answer. The appropriate combination will need to be discussed with evaluators.
Note that if you want to answer all 5 evaluation questions, it will require a combination of at least 3 of these methods to achieve a score of 4 or more against all individual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</si>
</sst>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 ??/1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FF0000"/>
      <name val="Calibri"/>
      <family val="2"/>
      <scheme val="minor"/>
    </font>
    <font>
      <b/>
      <sz val="12"/>
      <color rgb="FFFF0000"/>
      <name val="Calibri"/>
      <family val="2"/>
      <scheme val="minor"/>
    </font>
    <font>
      <sz val="18"/>
      <color theme="1"/>
      <name val="Calibri"/>
      <family val="2"/>
      <scheme val="minor"/>
    </font>
    <font>
      <b/>
      <i/>
      <sz val="10"/>
      <color rgb="FFFF0000"/>
      <name val="Calibri"/>
      <family val="2"/>
      <scheme val="minor"/>
    </font>
    <font>
      <b/>
      <sz val="16"/>
      <color rgb="FFFF0000"/>
      <name val="Calibri"/>
      <family val="2"/>
      <scheme val="minor"/>
    </font>
    <font>
      <b/>
      <sz val="14"/>
      <color rgb="FFFF0000"/>
      <name val="Calibri"/>
      <family val="2"/>
      <scheme val="minor"/>
    </font>
    <font>
      <b/>
      <i/>
      <sz val="11"/>
      <color theme="1"/>
      <name val="Calibri"/>
      <family val="2"/>
      <scheme val="minor"/>
    </font>
    <font>
      <b/>
      <i/>
      <sz val="11"/>
      <color rgb="FFFF0000"/>
      <name val="Calibri"/>
      <family val="2"/>
      <scheme val="minor"/>
    </font>
    <font>
      <i/>
      <sz val="11"/>
      <color rgb="FFFF0000"/>
      <name val="Calibri"/>
      <family val="2"/>
      <scheme val="minor"/>
    </font>
    <font>
      <i/>
      <sz val="11"/>
      <color theme="1"/>
      <name val="Calibri"/>
      <family val="2"/>
      <scheme val="minor"/>
    </font>
    <font>
      <b/>
      <i/>
      <sz val="18"/>
      <color theme="1"/>
      <name val="Calibri"/>
      <family val="2"/>
      <scheme val="minor"/>
    </font>
    <font>
      <b/>
      <sz val="12"/>
      <color theme="1"/>
      <name val="Calibri"/>
      <family val="2"/>
      <scheme val="minor"/>
    </font>
    <font>
      <b/>
      <i/>
      <sz val="11"/>
      <color indexed="8"/>
      <name val="Calibri"/>
      <family val="2"/>
    </font>
    <font>
      <b/>
      <sz val="11"/>
      <color indexed="8"/>
      <name val="Calibri"/>
      <family val="2"/>
    </font>
    <font>
      <b/>
      <sz val="14"/>
      <color theme="1"/>
      <name val="Calibri"/>
      <family val="2"/>
      <scheme val="minor"/>
    </font>
    <font>
      <u/>
      <sz val="11"/>
      <color theme="1"/>
      <name val="Calibri"/>
      <family val="2"/>
      <scheme val="minor"/>
    </font>
    <font>
      <b/>
      <i/>
      <sz val="14"/>
      <color theme="1"/>
      <name val="Calibri"/>
      <family val="2"/>
      <scheme val="minor"/>
    </font>
    <font>
      <i/>
      <sz val="11"/>
      <color rgb="FFC00000"/>
      <name val="Calibri"/>
      <family val="2"/>
      <scheme val="minor"/>
    </font>
    <font>
      <b/>
      <sz val="14"/>
      <name val="Calibri"/>
      <family val="2"/>
      <scheme val="minor"/>
    </font>
    <font>
      <b/>
      <i/>
      <sz val="12"/>
      <color theme="1"/>
      <name val="Calibri"/>
      <family val="2"/>
      <scheme val="minor"/>
    </font>
    <font>
      <b/>
      <i/>
      <sz val="18"/>
      <color indexed="8"/>
      <name val="Calibri"/>
      <family val="2"/>
    </font>
    <font>
      <sz val="14"/>
      <color theme="1"/>
      <name val="Calibri"/>
      <family val="2"/>
      <scheme val="minor"/>
    </font>
    <font>
      <b/>
      <i/>
      <sz val="12"/>
      <color indexed="8"/>
      <name val="Calibri"/>
      <family val="2"/>
    </font>
    <font>
      <sz val="11"/>
      <name val="Calibri"/>
      <family val="2"/>
      <scheme val="minor"/>
    </font>
    <font>
      <i/>
      <sz val="14"/>
      <color theme="1"/>
      <name val="Calibri"/>
      <family val="2"/>
      <scheme val="minor"/>
    </font>
    <font>
      <b/>
      <i/>
      <sz val="11"/>
      <color rgb="FFC00000"/>
      <name val="Calibri"/>
      <family val="2"/>
      <scheme val="minor"/>
    </font>
    <font>
      <b/>
      <i/>
      <sz val="11"/>
      <color rgb="FF00B050"/>
      <name val="Calibri"/>
      <family val="2"/>
      <scheme val="minor"/>
    </font>
    <font>
      <b/>
      <sz val="18"/>
      <color theme="1"/>
      <name val="Calibri"/>
      <family val="2"/>
      <scheme val="minor"/>
    </font>
    <font>
      <b/>
      <sz val="16"/>
      <color theme="4"/>
      <name val="Calibri"/>
      <family val="2"/>
      <scheme val="minor"/>
    </font>
  </fonts>
  <fills count="14">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3"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0" fillId="0" borderId="0" xfId="0"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pplyProtection="1">
      <alignment horizontal="left" vertical="center"/>
      <protection locked="0"/>
    </xf>
    <xf numFmtId="0" fontId="0" fillId="0" borderId="0" xfId="0" applyProtection="1">
      <protection locked="0"/>
    </xf>
    <xf numFmtId="0" fontId="15" fillId="0" borderId="0" xfId="0" applyFont="1" applyAlignment="1" applyProtection="1">
      <alignment horizontal="center"/>
      <protection locked="0"/>
    </xf>
    <xf numFmtId="0" fontId="0" fillId="0" borderId="0" xfId="0" applyAlignment="1" applyProtection="1">
      <alignment horizontal="center"/>
      <protection locked="0"/>
    </xf>
    <xf numFmtId="0" fontId="16" fillId="0" borderId="0" xfId="0" applyFont="1" applyProtection="1">
      <protection locked="0"/>
    </xf>
    <xf numFmtId="0" fontId="17" fillId="0" borderId="0" xfId="0" applyFont="1" applyProtection="1">
      <protection locked="0"/>
    </xf>
    <xf numFmtId="0" fontId="0" fillId="2" borderId="1" xfId="0"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0" fontId="18" fillId="3" borderId="3" xfId="0" applyFont="1" applyFill="1" applyBorder="1" applyAlignment="1" applyProtection="1">
      <alignment horizontal="center" vertical="top" wrapText="1"/>
      <protection locked="0"/>
    </xf>
    <xf numFmtId="0" fontId="0" fillId="3" borderId="0" xfId="0" applyFill="1" applyAlignment="1">
      <alignment horizontal="center" vertical="top" wrapText="1"/>
    </xf>
    <xf numFmtId="0" fontId="0" fillId="0" borderId="0" xfId="0"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18" fillId="3" borderId="3" xfId="0" applyFont="1" applyFill="1" applyBorder="1" applyAlignment="1" applyProtection="1">
      <alignment horizontal="center" vertical="center" wrapText="1"/>
      <protection locked="0"/>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7" borderId="7"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15" fillId="7" borderId="0" xfId="0" applyFont="1" applyFill="1" applyAlignment="1" applyProtection="1">
      <alignment horizontal="center" vertical="top" wrapText="1"/>
      <protection locked="0"/>
    </xf>
    <xf numFmtId="0" fontId="0" fillId="7" borderId="0" xfId="0" applyFill="1" applyAlignment="1" applyProtection="1">
      <alignment horizontal="center" vertical="top" wrapText="1"/>
      <protection locked="0"/>
    </xf>
    <xf numFmtId="164" fontId="0" fillId="7" borderId="0" xfId="0" applyNumberFormat="1" applyFill="1" applyAlignment="1" applyProtection="1">
      <alignment horizontal="center" vertical="top" wrapText="1"/>
      <protection locked="0"/>
    </xf>
    <xf numFmtId="0" fontId="0" fillId="7" borderId="5" xfId="0" applyFill="1" applyBorder="1" applyAlignment="1" applyProtection="1">
      <alignment vertical="top" wrapText="1"/>
      <protection locked="0"/>
    </xf>
    <xf numFmtId="0" fontId="15" fillId="8" borderId="0" xfId="0" applyFont="1" applyFill="1" applyAlignment="1" applyProtection="1">
      <alignment horizontal="center" vertical="top" wrapText="1"/>
      <protection locked="0"/>
    </xf>
    <xf numFmtId="0" fontId="0" fillId="8" borderId="0" xfId="0" applyFill="1" applyAlignment="1" applyProtection="1">
      <alignment horizontal="center" vertical="top" wrapText="1"/>
      <protection locked="0"/>
    </xf>
    <xf numFmtId="0" fontId="14" fillId="0" borderId="5" xfId="0" applyFont="1" applyBorder="1" applyAlignment="1" applyProtection="1">
      <alignment vertical="top"/>
      <protection locked="0"/>
    </xf>
    <xf numFmtId="0" fontId="22" fillId="0" borderId="0" xfId="0" applyFont="1" applyAlignment="1" applyProtection="1">
      <alignment horizontal="right" vertical="top" wrapText="1"/>
      <protection locked="0"/>
    </xf>
    <xf numFmtId="0" fontId="0" fillId="3" borderId="0" xfId="0" applyFill="1" applyAlignment="1" applyProtection="1">
      <alignment horizontal="center" vertical="top" wrapText="1"/>
      <protection locked="0"/>
    </xf>
    <xf numFmtId="0" fontId="0" fillId="9" borderId="0" xfId="0" applyFill="1" applyAlignment="1" applyProtection="1">
      <alignment vertical="top" wrapText="1"/>
      <protection locked="0"/>
    </xf>
    <xf numFmtId="0" fontId="0" fillId="0" borderId="0" xfId="0" applyAlignment="1" applyProtection="1">
      <alignment horizontal="center" vertical="top" wrapText="1"/>
      <protection locked="0"/>
    </xf>
    <xf numFmtId="0" fontId="23" fillId="0" borderId="5" xfId="0" applyFont="1" applyBorder="1" applyAlignment="1" applyProtection="1">
      <alignment vertical="top"/>
      <protection locked="0"/>
    </xf>
    <xf numFmtId="0" fontId="0" fillId="0" borderId="3" xfId="0" applyBorder="1" applyAlignment="1" applyProtection="1">
      <alignment vertical="top" wrapText="1"/>
      <protection locked="0"/>
    </xf>
    <xf numFmtId="0" fontId="0" fillId="4" borderId="0" xfId="0" applyFill="1" applyAlignment="1">
      <alignment vertical="top" wrapText="1"/>
    </xf>
    <xf numFmtId="0" fontId="0" fillId="10" borderId="0" xfId="0" applyFill="1" applyAlignment="1">
      <alignment vertical="top" wrapText="1"/>
    </xf>
    <xf numFmtId="0" fontId="10" fillId="0" borderId="0" xfId="0" applyFont="1" applyAlignment="1" applyProtection="1">
      <alignment vertical="top" wrapText="1"/>
      <protection locked="0"/>
    </xf>
    <xf numFmtId="0" fontId="0" fillId="5" borderId="0" xfId="0" applyFill="1" applyAlignment="1">
      <alignment vertical="top" wrapText="1"/>
    </xf>
    <xf numFmtId="0" fontId="0" fillId="11" borderId="0" xfId="0" applyFill="1" applyAlignment="1">
      <alignment vertical="top" wrapText="1"/>
    </xf>
    <xf numFmtId="0" fontId="0" fillId="6" borderId="0" xfId="0" applyFill="1" applyAlignment="1">
      <alignment vertical="top" wrapText="1"/>
    </xf>
    <xf numFmtId="0" fontId="0" fillId="9" borderId="0" xfId="0" applyFill="1" applyAlignment="1">
      <alignment vertical="top" wrapText="1"/>
    </xf>
    <xf numFmtId="0" fontId="0" fillId="0" borderId="11" xfId="0" applyBorder="1" applyAlignment="1" applyProtection="1">
      <alignment vertical="top" wrapText="1"/>
      <protection locked="0"/>
    </xf>
    <xf numFmtId="9" fontId="0" fillId="0" borderId="0" xfId="0" applyNumberFormat="1" applyAlignment="1" applyProtection="1">
      <alignment horizontal="center" vertical="top" wrapText="1"/>
      <protection locked="0"/>
    </xf>
    <xf numFmtId="0" fontId="1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Alignment="1" applyProtection="1">
      <alignment vertical="top" wrapText="1"/>
      <protection locked="0"/>
    </xf>
    <xf numFmtId="0" fontId="24" fillId="0" borderId="0" xfId="0" applyFont="1" applyAlignment="1" applyProtection="1">
      <alignment vertical="top"/>
      <protection locked="0"/>
    </xf>
    <xf numFmtId="0" fontId="25" fillId="0" borderId="0" xfId="0" applyFont="1" applyAlignment="1" applyProtection="1">
      <alignment vertical="top" wrapText="1"/>
      <protection locked="0"/>
    </xf>
    <xf numFmtId="0" fontId="15" fillId="7" borderId="0" xfId="0" applyFont="1" applyFill="1" applyAlignment="1" applyProtection="1">
      <alignment vertical="top" wrapText="1"/>
      <protection locked="0"/>
    </xf>
    <xf numFmtId="9" fontId="0" fillId="7" borderId="0" xfId="2" applyFont="1" applyFill="1" applyAlignment="1" applyProtection="1">
      <alignment horizontal="center" vertical="top" wrapText="1"/>
      <protection locked="0"/>
    </xf>
    <xf numFmtId="0" fontId="0" fillId="7" borderId="0" xfId="0" applyFill="1" applyAlignment="1" applyProtection="1">
      <alignment vertical="top"/>
      <protection locked="0"/>
    </xf>
    <xf numFmtId="0" fontId="17" fillId="2" borderId="0" xfId="0" applyFont="1" applyFill="1" applyAlignment="1" applyProtection="1">
      <alignment vertical="top" wrapText="1"/>
      <protection locked="0"/>
    </xf>
    <xf numFmtId="0" fontId="17" fillId="2" borderId="3" xfId="0" applyFont="1" applyFill="1" applyBorder="1" applyAlignment="1" applyProtection="1">
      <alignment vertical="top" wrapText="1"/>
      <protection locked="0"/>
    </xf>
    <xf numFmtId="0" fontId="17" fillId="0" borderId="3" xfId="0" applyFont="1" applyBorder="1" applyAlignment="1" applyProtection="1">
      <alignment horizontal="center" vertical="top" wrapText="1"/>
      <protection locked="0"/>
    </xf>
    <xf numFmtId="0" fontId="0" fillId="0" borderId="3" xfId="0" applyBorder="1" applyAlignment="1" applyProtection="1">
      <alignment horizontal="left" vertical="top"/>
      <protection locked="0"/>
    </xf>
    <xf numFmtId="0" fontId="17" fillId="0" borderId="0" xfId="0" applyFont="1" applyAlignment="1" applyProtection="1">
      <alignment vertical="top" wrapText="1"/>
      <protection locked="0"/>
    </xf>
    <xf numFmtId="0" fontId="19" fillId="0" borderId="0" xfId="0" applyFont="1" applyAlignment="1" applyProtection="1">
      <alignment horizontal="center" vertical="top" wrapText="1"/>
      <protection locked="0"/>
    </xf>
    <xf numFmtId="0" fontId="0" fillId="12" borderId="3" xfId="0" applyFill="1" applyBorder="1" applyAlignment="1" applyProtection="1">
      <alignment vertical="top" wrapText="1"/>
      <protection locked="0"/>
    </xf>
    <xf numFmtId="0" fontId="0" fillId="3" borderId="3" xfId="0" applyFill="1" applyBorder="1" applyAlignment="1">
      <alignment horizontal="center" vertical="top" wrapText="1"/>
    </xf>
    <xf numFmtId="0" fontId="0" fillId="4" borderId="3" xfId="0" applyFill="1" applyBorder="1" applyAlignment="1">
      <alignment vertical="top" wrapText="1"/>
    </xf>
    <xf numFmtId="0" fontId="0" fillId="0" borderId="3" xfId="0" applyBorder="1" applyAlignment="1">
      <alignment vertical="top" wrapText="1"/>
    </xf>
    <xf numFmtId="0" fontId="17" fillId="0" borderId="3" xfId="0" applyFont="1" applyBorder="1" applyAlignment="1">
      <alignment vertical="top" wrapText="1"/>
    </xf>
    <xf numFmtId="0" fontId="0" fillId="10" borderId="3" xfId="0" applyFill="1" applyBorder="1" applyAlignment="1">
      <alignment vertical="top" wrapText="1"/>
    </xf>
    <xf numFmtId="0" fontId="0" fillId="12" borderId="3" xfId="0" quotePrefix="1" applyFill="1" applyBorder="1" applyAlignment="1" applyProtection="1">
      <alignment vertical="top" wrapText="1"/>
      <protection locked="0"/>
    </xf>
    <xf numFmtId="0" fontId="0" fillId="13" borderId="3" xfId="0" quotePrefix="1" applyFill="1" applyBorder="1" applyAlignment="1" applyProtection="1">
      <alignment vertical="top" wrapText="1"/>
      <protection locked="0"/>
    </xf>
    <xf numFmtId="0" fontId="0" fillId="6" borderId="3" xfId="0" applyFill="1" applyBorder="1" applyAlignment="1">
      <alignment vertical="top" wrapText="1"/>
    </xf>
    <xf numFmtId="0" fontId="0" fillId="13" borderId="3" xfId="0" applyFill="1" applyBorder="1" applyAlignment="1" applyProtection="1">
      <alignment vertical="top" wrapText="1"/>
      <protection locked="0"/>
    </xf>
    <xf numFmtId="0" fontId="0" fillId="5" borderId="3" xfId="0" applyFill="1" applyBorder="1" applyAlignment="1">
      <alignment vertical="top" wrapText="1"/>
    </xf>
    <xf numFmtId="0" fontId="0" fillId="9" borderId="3" xfId="0" applyFill="1" applyBorder="1" applyAlignment="1">
      <alignment vertical="top" wrapText="1"/>
    </xf>
    <xf numFmtId="0" fontId="0" fillId="11" borderId="3" xfId="0" applyFill="1" applyBorder="1" applyAlignment="1">
      <alignment vertical="top" wrapText="1"/>
    </xf>
    <xf numFmtId="0" fontId="27" fillId="0" borderId="3" xfId="0" applyFont="1" applyBorder="1" applyAlignment="1" applyProtection="1">
      <alignment vertical="top" wrapText="1"/>
      <protection locked="0"/>
    </xf>
    <xf numFmtId="0" fontId="0" fillId="0" borderId="3" xfId="0" applyBorder="1" applyAlignment="1" applyProtection="1">
      <alignment horizontal="right" vertical="top" wrapText="1"/>
      <protection locked="0"/>
    </xf>
    <xf numFmtId="0" fontId="15" fillId="3" borderId="3" xfId="0" applyFont="1" applyFill="1" applyBorder="1" applyAlignment="1" applyProtection="1">
      <alignment horizontal="center" vertical="top" wrapText="1"/>
      <protection locked="0"/>
    </xf>
    <xf numFmtId="0" fontId="0" fillId="3" borderId="3" xfId="0" applyFill="1" applyBorder="1" applyAlignment="1" applyProtection="1">
      <alignment horizontal="center" vertical="top" wrapText="1"/>
      <protection locked="0"/>
    </xf>
    <xf numFmtId="0" fontId="0" fillId="7" borderId="3"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5" xfId="0" applyBorder="1" applyAlignment="1" applyProtection="1">
      <alignment horizontal="right" vertical="top" wrapText="1"/>
      <protection locked="0"/>
    </xf>
    <xf numFmtId="0" fontId="15" fillId="7" borderId="16" xfId="0" applyFont="1" applyFill="1" applyBorder="1" applyAlignment="1" applyProtection="1">
      <alignment horizontal="center" vertical="top" wrapText="1"/>
      <protection locked="0"/>
    </xf>
    <xf numFmtId="0" fontId="19" fillId="7" borderId="3" xfId="0" applyFont="1"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center" vertical="center"/>
      <protection locked="0"/>
    </xf>
    <xf numFmtId="0" fontId="0" fillId="0" borderId="0" xfId="0" applyAlignment="1" applyProtection="1">
      <alignment horizontal="right" vertical="top" wrapText="1"/>
      <protection locked="0"/>
    </xf>
    <xf numFmtId="0" fontId="31" fillId="0" borderId="17" xfId="0" applyFont="1" applyBorder="1" applyAlignment="1">
      <alignment horizontal="left" vertic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1" fontId="0" fillId="0" borderId="3" xfId="0" applyNumberFormat="1" applyBorder="1" applyAlignment="1">
      <alignment horizontal="center" vertical="center"/>
    </xf>
    <xf numFmtId="0" fontId="3" fillId="0" borderId="0" xfId="0" applyFont="1" applyAlignment="1">
      <alignment horizontal="left" vertical="top" wrapText="1"/>
    </xf>
    <xf numFmtId="9" fontId="0" fillId="0" borderId="0" xfId="0" applyNumberFormat="1" applyAlignment="1">
      <alignment horizontal="center" vertical="center"/>
    </xf>
    <xf numFmtId="0" fontId="0" fillId="0" borderId="0" xfId="0" quotePrefix="1"/>
    <xf numFmtId="0" fontId="0" fillId="0" borderId="0" xfId="0" applyFill="1" applyAlignment="1">
      <alignment horizontal="center" vertical="center" wrapText="1"/>
    </xf>
    <xf numFmtId="0" fontId="0" fillId="0" borderId="0" xfId="0" applyFill="1" applyAlignment="1">
      <alignment vertical="top" wrapText="1"/>
    </xf>
    <xf numFmtId="0" fontId="0" fillId="0" borderId="0" xfId="0" applyFill="1" applyAlignment="1" applyProtection="1">
      <alignment vertical="top" wrapText="1"/>
      <protection locked="0"/>
    </xf>
    <xf numFmtId="0" fontId="0" fillId="0" borderId="3" xfId="0" applyFill="1" applyBorder="1" applyAlignment="1">
      <alignment vertical="top" wrapText="1"/>
    </xf>
    <xf numFmtId="0" fontId="0" fillId="0" borderId="3" xfId="0" applyFill="1" applyBorder="1" applyAlignment="1" applyProtection="1">
      <alignment vertical="top" wrapText="1"/>
      <protection locked="0"/>
    </xf>
    <xf numFmtId="0" fontId="0" fillId="0" borderId="0" xfId="0" applyFill="1" applyProtection="1">
      <protection locked="0"/>
    </xf>
    <xf numFmtId="0" fontId="17" fillId="0" borderId="3" xfId="0" applyFont="1" applyFill="1" applyBorder="1" applyAlignment="1">
      <alignment vertical="top" wrapText="1"/>
    </xf>
    <xf numFmtId="49" fontId="0" fillId="13" borderId="3" xfId="0" applyNumberFormat="1" applyFill="1" applyBorder="1" applyAlignment="1" applyProtection="1">
      <alignment horizontal="right" vertical="top" wrapText="1"/>
      <protection locked="0"/>
    </xf>
    <xf numFmtId="0" fontId="0" fillId="0" borderId="0" xfId="0" applyAlignment="1" applyProtection="1">
      <alignment vertical="top" wrapText="1"/>
      <protection locked="0"/>
    </xf>
    <xf numFmtId="0" fontId="0" fillId="0" borderId="0" xfId="0" applyProtection="1">
      <protection locked="0"/>
    </xf>
    <xf numFmtId="49" fontId="18" fillId="3" borderId="3" xfId="0" applyNumberFormat="1" applyFont="1" applyFill="1" applyBorder="1" applyAlignment="1" applyProtection="1">
      <alignment horizontal="center" vertical="center" wrapText="1"/>
      <protection locked="0"/>
    </xf>
    <xf numFmtId="0" fontId="0" fillId="0" borderId="0" xfId="0" applyAlignment="1" applyProtection="1">
      <alignment vertical="top" wrapText="1"/>
      <protection locked="0"/>
    </xf>
    <xf numFmtId="0" fontId="19" fillId="10" borderId="18" xfId="0" applyFont="1" applyFill="1" applyBorder="1" applyAlignment="1">
      <alignment horizontal="center" vertical="top" wrapText="1"/>
    </xf>
    <xf numFmtId="0" fontId="19" fillId="10" borderId="3" xfId="0" applyFont="1" applyFill="1" applyBorder="1" applyAlignment="1">
      <alignment horizontal="center" vertical="top" wrapText="1"/>
    </xf>
    <xf numFmtId="0" fontId="19" fillId="10" borderId="3" xfId="0" applyFont="1" applyFill="1" applyBorder="1" applyAlignment="1" applyProtection="1">
      <alignment horizontal="center" vertical="top" wrapText="1"/>
      <protection locked="0"/>
    </xf>
    <xf numFmtId="0" fontId="19" fillId="10" borderId="19" xfId="0" applyFont="1" applyFill="1" applyBorder="1" applyAlignment="1">
      <alignment horizontal="center" vertical="top" wrapText="1"/>
    </xf>
    <xf numFmtId="0" fontId="19" fillId="10" borderId="0" xfId="0" applyFont="1" applyFill="1" applyAlignment="1" applyProtection="1">
      <alignment horizontal="center" vertical="top" wrapText="1"/>
      <protection locked="0"/>
    </xf>
    <xf numFmtId="0" fontId="19" fillId="10" borderId="0" xfId="0" applyFont="1" applyFill="1" applyBorder="1" applyAlignment="1" applyProtection="1">
      <alignment horizontal="center" vertical="top" wrapText="1"/>
      <protection locked="0"/>
    </xf>
    <xf numFmtId="9" fontId="0" fillId="0" borderId="3" xfId="0" applyNumberFormat="1" applyBorder="1" applyAlignment="1" applyProtection="1">
      <alignment horizontal="center" vertical="top" wrapText="1"/>
      <protection locked="0"/>
    </xf>
    <xf numFmtId="49" fontId="0" fillId="0" borderId="3" xfId="0" applyNumberFormat="1" applyBorder="1" applyAlignment="1" applyProtection="1">
      <alignment horizontal="right" vertical="top" wrapText="1"/>
      <protection locked="0"/>
    </xf>
    <xf numFmtId="165" fontId="0" fillId="0" borderId="12" xfId="2" applyNumberFormat="1" applyFont="1" applyBorder="1" applyAlignment="1" applyProtection="1">
      <alignment horizontal="center" vertical="center"/>
      <protection locked="0"/>
    </xf>
    <xf numFmtId="165" fontId="0" fillId="0" borderId="8" xfId="2" applyNumberFormat="1" applyFont="1" applyBorder="1" applyAlignment="1" applyProtection="1">
      <alignment horizontal="center" vertical="center"/>
      <protection locked="0"/>
    </xf>
    <xf numFmtId="165" fontId="0" fillId="0" borderId="13" xfId="2" applyNumberFormat="1" applyFont="1" applyBorder="1" applyAlignment="1" applyProtection="1">
      <alignment horizontal="center" vertical="center"/>
      <protection locked="0"/>
    </xf>
    <xf numFmtId="165" fontId="0" fillId="0" borderId="22" xfId="0" applyNumberFormat="1" applyBorder="1" applyAlignment="1">
      <alignment horizontal="center" vertical="center"/>
    </xf>
    <xf numFmtId="165" fontId="0" fillId="7" borderId="8" xfId="1" applyNumberFormat="1" applyFont="1" applyFill="1" applyBorder="1" applyAlignment="1" applyProtection="1">
      <alignment horizontal="center" vertical="center"/>
      <protection locked="0"/>
    </xf>
    <xf numFmtId="165" fontId="0" fillId="0" borderId="3" xfId="0" applyNumberFormat="1" applyBorder="1" applyAlignment="1">
      <alignment horizontal="center" vertical="center"/>
    </xf>
    <xf numFmtId="165" fontId="0" fillId="0" borderId="3" xfId="1" applyNumberFormat="1" applyFont="1" applyBorder="1" applyAlignment="1" applyProtection="1">
      <alignment horizontal="center" vertical="center" wrapText="1"/>
      <protection locked="0"/>
    </xf>
    <xf numFmtId="165" fontId="0" fillId="0" borderId="0" xfId="2" applyNumberFormat="1" applyFont="1" applyAlignment="1" applyProtection="1">
      <alignment horizontal="center" vertical="center"/>
      <protection locked="0"/>
    </xf>
    <xf numFmtId="165" fontId="0" fillId="0" borderId="3" xfId="2" applyNumberFormat="1" applyFont="1" applyBorder="1" applyAlignment="1" applyProtection="1">
      <alignment horizontal="center" vertical="center" wrapText="1"/>
      <protection locked="0"/>
    </xf>
    <xf numFmtId="0" fontId="32" fillId="0" borderId="0" xfId="0" applyFont="1" applyFill="1" applyAlignment="1">
      <alignment vertical="top" wrapText="1"/>
    </xf>
    <xf numFmtId="0" fontId="0" fillId="0" borderId="0" xfId="0" applyFill="1"/>
    <xf numFmtId="0" fontId="4" fillId="0" borderId="0" xfId="0" applyFont="1" applyAlignment="1">
      <alignment vertical="center" wrapText="1"/>
    </xf>
    <xf numFmtId="0" fontId="6" fillId="0" borderId="0" xfId="0" applyFont="1" applyAlignment="1">
      <alignment vertical="center" wrapText="1"/>
    </xf>
    <xf numFmtId="0" fontId="20" fillId="7" borderId="0" xfId="0" applyFont="1" applyFill="1" applyAlignment="1" applyProtection="1">
      <alignment horizontal="right" vertical="top" wrapText="1"/>
      <protection locked="0"/>
    </xf>
    <xf numFmtId="0" fontId="0" fillId="0" borderId="0" xfId="0" applyAlignment="1" applyProtection="1">
      <alignment vertical="top" wrapText="1"/>
      <protection locked="0"/>
    </xf>
    <xf numFmtId="0" fontId="21" fillId="7" borderId="0" xfId="0" applyFont="1" applyFill="1" applyAlignment="1" applyProtection="1">
      <alignment horizontal="left" vertical="top" wrapText="1"/>
      <protection locked="0"/>
    </xf>
    <xf numFmtId="0" fontId="17" fillId="0" borderId="5" xfId="0" applyFont="1" applyBorder="1" applyAlignment="1" applyProtection="1">
      <alignment horizontal="left" vertical="top"/>
      <protection locked="0"/>
    </xf>
    <xf numFmtId="0" fontId="0" fillId="0" borderId="0" xfId="0" applyAlignment="1" applyProtection="1">
      <alignment vertical="top"/>
      <protection locked="0"/>
    </xf>
    <xf numFmtId="0" fontId="10" fillId="2" borderId="9" xfId="0" applyFont="1" applyFill="1" applyBorder="1" applyAlignment="1" applyProtection="1">
      <alignment vertical="top" wrapText="1"/>
      <protection locked="0"/>
    </xf>
    <xf numFmtId="0" fontId="0" fillId="0" borderId="10" xfId="0" applyBorder="1" applyAlignment="1" applyProtection="1">
      <alignment vertical="top"/>
      <protection locked="0"/>
    </xf>
    <xf numFmtId="0" fontId="3" fillId="0" borderId="0" xfId="0" applyFont="1" applyAlignment="1" applyProtection="1">
      <alignment horizontal="right" vertical="center"/>
      <protection locked="0"/>
    </xf>
    <xf numFmtId="0" fontId="0" fillId="0" borderId="0" xfId="0" applyProtection="1">
      <protection locked="0"/>
    </xf>
    <xf numFmtId="0" fontId="11" fillId="0" borderId="0" xfId="0" applyFont="1" applyAlignment="1" applyProtection="1">
      <alignment vertical="top" wrapText="1"/>
      <protection locked="0"/>
    </xf>
    <xf numFmtId="0" fontId="0" fillId="0" borderId="0" xfId="0" applyAlignment="1" applyProtection="1">
      <alignment horizontal="right" vertical="top" wrapText="1"/>
      <protection locked="0"/>
    </xf>
    <xf numFmtId="0" fontId="29" fillId="0" borderId="0" xfId="0"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6" fillId="0" borderId="14" xfId="0" applyFont="1" applyBorder="1" applyAlignment="1" applyProtection="1">
      <alignment vertical="top" wrapText="1"/>
      <protection locked="0"/>
    </xf>
    <xf numFmtId="0" fontId="0" fillId="0" borderId="14" xfId="0" applyBorder="1" applyAlignment="1" applyProtection="1">
      <alignment vertical="top" wrapText="1"/>
      <protection locked="0"/>
    </xf>
    <xf numFmtId="0" fontId="3" fillId="12" borderId="11" xfId="0" applyFont="1" applyFill="1" applyBorder="1" applyAlignment="1" applyProtection="1">
      <alignment horizontal="center" vertical="center" textRotation="90" wrapText="1"/>
      <protection locked="0"/>
    </xf>
    <xf numFmtId="0" fontId="3" fillId="13" borderId="11" xfId="0" applyFont="1" applyFill="1" applyBorder="1" applyAlignment="1" applyProtection="1">
      <alignment horizontal="center" vertical="center" textRotation="90" wrapText="1"/>
      <protection locked="0"/>
    </xf>
    <xf numFmtId="0" fontId="3" fillId="0" borderId="11" xfId="0" applyFont="1" applyBorder="1" applyAlignment="1" applyProtection="1">
      <alignment horizontal="center" vertical="center" textRotation="90" wrapText="1"/>
      <protection locked="0"/>
    </xf>
    <xf numFmtId="0" fontId="20" fillId="0" borderId="0" xfId="0" applyFont="1" applyAlignment="1" applyProtection="1">
      <alignment horizontal="right" vertical="top" wrapText="1"/>
      <protection locked="0"/>
    </xf>
    <xf numFmtId="0" fontId="0" fillId="0" borderId="11" xfId="0" applyBorder="1" applyAlignment="1" applyProtection="1">
      <alignment vertical="top" wrapText="1"/>
      <protection locked="0"/>
    </xf>
    <xf numFmtId="0" fontId="28" fillId="0" borderId="0" xfId="0" applyFont="1" applyAlignment="1" applyProtection="1">
      <alignment horizontal="right" vertical="top" wrapText="1"/>
      <protection locked="0"/>
    </xf>
    <xf numFmtId="0" fontId="12" fillId="0" borderId="0" xfId="0" applyFont="1"/>
    <xf numFmtId="0" fontId="0" fillId="0" borderId="0" xfId="0" quotePrefix="1" applyAlignment="1">
      <alignment vertical="top" wrapText="1"/>
    </xf>
    <xf numFmtId="0" fontId="0" fillId="0" borderId="0" xfId="0" applyAlignment="1">
      <alignment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sa/4.0/"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0</xdr:rowOff>
    </xdr:from>
    <xdr:to>
      <xdr:col>19</xdr:col>
      <xdr:colOff>253497</xdr:colOff>
      <xdr:row>10</xdr:row>
      <xdr:rowOff>44954</xdr:rowOff>
    </xdr:to>
    <xdr:sp macro="" textlink="">
      <xdr:nvSpPr>
        <xdr:cNvPr id="2" name="TextBox 3">
          <a:hlinkClick xmlns:r="http://schemas.openxmlformats.org/officeDocument/2006/relationships" r:id="rId1"/>
          <a:extLst>
            <a:ext uri="{FF2B5EF4-FFF2-40B4-BE49-F238E27FC236}">
              <a16:creationId xmlns:a16="http://schemas.microsoft.com/office/drawing/2014/main" id="{061B3817-34C2-403D-A276-B4D473D49C1F}"/>
            </a:ext>
          </a:extLst>
        </xdr:cNvPr>
        <xdr:cNvSpPr txBox="1"/>
      </xdr:nvSpPr>
      <xdr:spPr>
        <a:xfrm>
          <a:off x="19364325" y="0"/>
          <a:ext cx="2082297" cy="348347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a:t>This work is licensed under the Creative Commons Attribution-NonCommercial-ShareAlike 4.0 International License. To view a copy of this license, visit http://creativecommons.org/licenses/by-nc-sa/4.0/</a:t>
          </a:r>
          <a:r>
            <a:rPr lang="en-GB" sz="1000" baseline="0"/>
            <a:t> </a:t>
          </a:r>
          <a:endParaRPr lang="en-GB" sz="1000"/>
        </a:p>
      </xdr:txBody>
    </xdr:sp>
    <xdr:clientData/>
  </xdr:twoCellAnchor>
  <xdr:twoCellAnchor>
    <xdr:from>
      <xdr:col>0</xdr:col>
      <xdr:colOff>7372350</xdr:colOff>
      <xdr:row>0</xdr:row>
      <xdr:rowOff>0</xdr:rowOff>
    </xdr:from>
    <xdr:to>
      <xdr:col>0</xdr:col>
      <xdr:colOff>9454647</xdr:colOff>
      <xdr:row>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DAC4FE4D-61AF-47B1-89DF-39B916DF2292}"/>
            </a:ext>
          </a:extLst>
        </xdr:cNvPr>
        <xdr:cNvSpPr txBox="1"/>
      </xdr:nvSpPr>
      <xdr:spPr>
        <a:xfrm>
          <a:off x="7372350" y="0"/>
          <a:ext cx="2082297" cy="280035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a:t>This work is licensed under the Creative Commons Attribution-NonCommercial-ShareAlike 4.0 International License. To view a copy of this license, visit http://creativecommons.org/licenses/by-nc-sa/4.0/</a:t>
          </a:r>
          <a:r>
            <a:rPr lang="en-GB" sz="1000" baseline="0"/>
            <a:t> </a:t>
          </a:r>
          <a:endParaRPr lang="en-GB" sz="1000"/>
        </a:p>
      </xdr:txBody>
    </xdr:sp>
    <xdr:clientData/>
  </xdr:twoCellAnchor>
  <xdr:twoCellAnchor editAs="oneCell">
    <xdr:from>
      <xdr:col>0</xdr:col>
      <xdr:colOff>5181600</xdr:colOff>
      <xdr:row>0</xdr:row>
      <xdr:rowOff>152400</xdr:rowOff>
    </xdr:from>
    <xdr:to>
      <xdr:col>0</xdr:col>
      <xdr:colOff>7191470</xdr:colOff>
      <xdr:row>1</xdr:row>
      <xdr:rowOff>519179</xdr:rowOff>
    </xdr:to>
    <xdr:pic>
      <xdr:nvPicPr>
        <xdr:cNvPr id="4" name="Picture 3">
          <a:extLst>
            <a:ext uri="{FF2B5EF4-FFF2-40B4-BE49-F238E27FC236}">
              <a16:creationId xmlns:a16="http://schemas.microsoft.com/office/drawing/2014/main" id="{EEE411C0-D8D1-4FCF-9A2D-7BAFCD41D6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81600" y="152400"/>
          <a:ext cx="2009870" cy="557279"/>
        </a:xfrm>
        <a:prstGeom prst="rect">
          <a:avLst/>
        </a:prstGeom>
      </xdr:spPr>
    </xdr:pic>
    <xdr:clientData/>
  </xdr:twoCellAnchor>
  <xdr:twoCellAnchor editAs="oneCell">
    <xdr:from>
      <xdr:col>1</xdr:col>
      <xdr:colOff>0</xdr:colOff>
      <xdr:row>0</xdr:row>
      <xdr:rowOff>38099</xdr:rowOff>
    </xdr:from>
    <xdr:to>
      <xdr:col>3</xdr:col>
      <xdr:colOff>485775</xdr:colOff>
      <xdr:row>1</xdr:row>
      <xdr:rowOff>495300</xdr:rowOff>
    </xdr:to>
    <xdr:pic>
      <xdr:nvPicPr>
        <xdr:cNvPr id="6" name="Picture 5">
          <a:extLst>
            <a:ext uri="{FF2B5EF4-FFF2-40B4-BE49-F238E27FC236}">
              <a16:creationId xmlns:a16="http://schemas.microsoft.com/office/drawing/2014/main" id="{A4761FBA-5E57-4628-898B-844895D9453C}"/>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168" t="11268" r="48579" b="6077"/>
        <a:stretch/>
      </xdr:blipFill>
      <xdr:spPr>
        <a:xfrm>
          <a:off x="10220325" y="38099"/>
          <a:ext cx="1704975" cy="647701"/>
        </a:xfrm>
        <a:prstGeom prst="rect">
          <a:avLst/>
        </a:prstGeom>
      </xdr:spPr>
    </xdr:pic>
    <xdr:clientData/>
  </xdr:twoCellAnchor>
  <xdr:twoCellAnchor editAs="oneCell">
    <xdr:from>
      <xdr:col>1</xdr:col>
      <xdr:colOff>0</xdr:colOff>
      <xdr:row>1</xdr:row>
      <xdr:rowOff>628650</xdr:rowOff>
    </xdr:from>
    <xdr:to>
      <xdr:col>3</xdr:col>
      <xdr:colOff>133181</xdr:colOff>
      <xdr:row>3</xdr:row>
      <xdr:rowOff>95250</xdr:rowOff>
    </xdr:to>
    <xdr:pic>
      <xdr:nvPicPr>
        <xdr:cNvPr id="7" name="Picture 6">
          <a:extLst>
            <a:ext uri="{FF2B5EF4-FFF2-40B4-BE49-F238E27FC236}">
              <a16:creationId xmlns:a16="http://schemas.microsoft.com/office/drawing/2014/main" id="{51BF60A4-ACE1-47BF-B733-31B71963585E}"/>
            </a:ext>
          </a:extLst>
        </xdr:cNvPr>
        <xdr:cNvPicPr>
          <a:picLocks noChangeAspect="1"/>
        </xdr:cNvPicPr>
      </xdr:nvPicPr>
      <xdr:blipFill rotWithShape="1">
        <a:blip xmlns:r="http://schemas.openxmlformats.org/officeDocument/2006/relationships" r:embed="rId4"/>
        <a:srcRect t="11113" b="16039"/>
        <a:stretch/>
      </xdr:blipFill>
      <xdr:spPr>
        <a:xfrm>
          <a:off x="10220325" y="819150"/>
          <a:ext cx="1352381" cy="561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bef/Dropbox/CECAN/Appropriateness/Tool/update/Old%20Tool%20(FINAL)/online/caem_excel_tool_v1.0_14_oct_16_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 -Ability to Answer Questions "/>
      <sheetName val="Sheet2"/>
      <sheetName val="Stage 2 - Other Abilities"/>
      <sheetName val="Stage 3 - Requirements"/>
      <sheetName val="Summary Results"/>
    </sheetNames>
    <sheetDataSet>
      <sheetData sheetId="0"/>
      <sheetData sheetId="1"/>
      <sheetData sheetId="2">
        <row r="2">
          <cell r="A2" t="str">
            <v>Yes</v>
          </cell>
          <cell r="C2" t="str">
            <v>Fully</v>
          </cell>
        </row>
        <row r="3">
          <cell r="A3" t="str">
            <v>No</v>
          </cell>
          <cell r="C3" t="str">
            <v>To some extent</v>
          </cell>
        </row>
        <row r="4">
          <cell r="C4" t="str">
            <v>Poorly</v>
          </cell>
        </row>
        <row r="5">
          <cell r="C5" t="str">
            <v>Not at all</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E0E3-D115-4B52-84D3-B4AD0D20C8F0}">
  <dimension ref="A1:A69"/>
  <sheetViews>
    <sheetView tabSelected="1" workbookViewId="0">
      <selection activeCell="D7" sqref="D7"/>
    </sheetView>
  </sheetViews>
  <sheetFormatPr defaultRowHeight="15" x14ac:dyDescent="0.25"/>
  <cols>
    <col min="1" max="1" width="153.28515625" style="6" customWidth="1"/>
  </cols>
  <sheetData>
    <row r="1" spans="1:1" x14ac:dyDescent="0.25">
      <c r="A1" s="134" t="s">
        <v>176</v>
      </c>
    </row>
    <row r="2" spans="1:1" ht="71.25" customHeight="1" x14ac:dyDescent="0.25">
      <c r="A2" s="135"/>
    </row>
    <row r="3" spans="1:1" x14ac:dyDescent="0.25">
      <c r="A3" s="1" t="s">
        <v>153</v>
      </c>
    </row>
    <row r="4" spans="1:1" ht="30.75" customHeight="1" x14ac:dyDescent="0.25">
      <c r="A4" s="2" t="s">
        <v>177</v>
      </c>
    </row>
    <row r="5" spans="1:1" s="133" customFormat="1" ht="21" x14ac:dyDescent="0.25">
      <c r="A5" s="132"/>
    </row>
    <row r="6" spans="1:1" ht="37.5" x14ac:dyDescent="0.25">
      <c r="A6" s="4" t="s">
        <v>178</v>
      </c>
    </row>
    <row r="7" spans="1:1" ht="21" x14ac:dyDescent="0.25">
      <c r="A7" s="3"/>
    </row>
    <row r="8" spans="1:1" x14ac:dyDescent="0.25">
      <c r="A8" s="5" t="s">
        <v>0</v>
      </c>
    </row>
    <row r="9" spans="1:1" x14ac:dyDescent="0.25">
      <c r="A9" s="1" t="s">
        <v>1</v>
      </c>
    </row>
    <row r="10" spans="1:1" ht="30" x14ac:dyDescent="0.25">
      <c r="A10" s="6" t="s">
        <v>2</v>
      </c>
    </row>
    <row r="11" spans="1:1" ht="30" customHeight="1" x14ac:dyDescent="0.25">
      <c r="A11" s="6" t="s">
        <v>179</v>
      </c>
    </row>
    <row r="12" spans="1:1" ht="30" x14ac:dyDescent="0.25">
      <c r="A12" s="6" t="s">
        <v>180</v>
      </c>
    </row>
    <row r="13" spans="1:1" ht="30" x14ac:dyDescent="0.25">
      <c r="A13" s="6" t="s">
        <v>181</v>
      </c>
    </row>
    <row r="15" spans="1:1" ht="30" x14ac:dyDescent="0.25">
      <c r="A15" s="6" t="s">
        <v>182</v>
      </c>
    </row>
    <row r="16" spans="1:1" ht="30" x14ac:dyDescent="0.25">
      <c r="A16" s="6" t="s">
        <v>3</v>
      </c>
    </row>
    <row r="18" spans="1:1" x14ac:dyDescent="0.25">
      <c r="A18" s="5" t="s">
        <v>4</v>
      </c>
    </row>
    <row r="19" spans="1:1" ht="45" x14ac:dyDescent="0.25">
      <c r="A19" s="6" t="s">
        <v>5</v>
      </c>
    </row>
    <row r="20" spans="1:1" ht="30" x14ac:dyDescent="0.25">
      <c r="A20" s="7" t="s">
        <v>6</v>
      </c>
    </row>
    <row r="22" spans="1:1" x14ac:dyDescent="0.25">
      <c r="A22" s="5" t="s">
        <v>7</v>
      </c>
    </row>
    <row r="23" spans="1:1" ht="45" x14ac:dyDescent="0.25">
      <c r="A23" s="6" t="s">
        <v>183</v>
      </c>
    </row>
    <row r="24" spans="1:1" x14ac:dyDescent="0.25">
      <c r="A24" s="6" t="s">
        <v>8</v>
      </c>
    </row>
    <row r="25" spans="1:1" ht="30" x14ac:dyDescent="0.25">
      <c r="A25" s="6" t="s">
        <v>184</v>
      </c>
    </row>
    <row r="27" spans="1:1" x14ac:dyDescent="0.25">
      <c r="A27" s="5" t="s">
        <v>185</v>
      </c>
    </row>
    <row r="28" spans="1:1" x14ac:dyDescent="0.25">
      <c r="A28" s="6" t="s">
        <v>9</v>
      </c>
    </row>
    <row r="29" spans="1:1" x14ac:dyDescent="0.25">
      <c r="A29" s="6" t="s">
        <v>186</v>
      </c>
    </row>
    <row r="30" spans="1:1" x14ac:dyDescent="0.25">
      <c r="A30" s="6" t="s">
        <v>10</v>
      </c>
    </row>
    <row r="31" spans="1:1" x14ac:dyDescent="0.25">
      <c r="A31" s="6" t="s">
        <v>11</v>
      </c>
    </row>
    <row r="32" spans="1:1" ht="30" customHeight="1" x14ac:dyDescent="0.25">
      <c r="A32" s="6" t="s">
        <v>187</v>
      </c>
    </row>
    <row r="33" spans="1:1" ht="15" customHeight="1" x14ac:dyDescent="0.25">
      <c r="A33" s="6" t="s">
        <v>12</v>
      </c>
    </row>
    <row r="35" spans="1:1" x14ac:dyDescent="0.25">
      <c r="A35" s="5" t="s">
        <v>13</v>
      </c>
    </row>
    <row r="36" spans="1:1" ht="32.25" customHeight="1" x14ac:dyDescent="0.25">
      <c r="A36" s="7" t="s">
        <v>188</v>
      </c>
    </row>
    <row r="37" spans="1:1" x14ac:dyDescent="0.25">
      <c r="A37" s="6" t="s">
        <v>189</v>
      </c>
    </row>
    <row r="38" spans="1:1" ht="45" x14ac:dyDescent="0.25">
      <c r="A38" s="6" t="s">
        <v>14</v>
      </c>
    </row>
    <row r="39" spans="1:1" x14ac:dyDescent="0.25">
      <c r="A39" s="6" t="s">
        <v>15</v>
      </c>
    </row>
    <row r="40" spans="1:1" ht="45" x14ac:dyDescent="0.25">
      <c r="A40" s="6" t="s">
        <v>16</v>
      </c>
    </row>
    <row r="41" spans="1:1" ht="45" x14ac:dyDescent="0.25">
      <c r="A41" s="6" t="s">
        <v>190</v>
      </c>
    </row>
    <row r="43" spans="1:1" x14ac:dyDescent="0.25">
      <c r="A43" s="5" t="s">
        <v>17</v>
      </c>
    </row>
    <row r="44" spans="1:1" ht="30" x14ac:dyDescent="0.25">
      <c r="A44" s="8" t="s">
        <v>191</v>
      </c>
    </row>
    <row r="45" spans="1:1" ht="30" x14ac:dyDescent="0.25">
      <c r="A45" s="6" t="s">
        <v>192</v>
      </c>
    </row>
    <row r="46" spans="1:1" ht="30" x14ac:dyDescent="0.25">
      <c r="A46" s="6" t="s">
        <v>193</v>
      </c>
    </row>
    <row r="48" spans="1:1" x14ac:dyDescent="0.25">
      <c r="A48" s="5" t="s">
        <v>18</v>
      </c>
    </row>
    <row r="49" spans="1:1" ht="30" x14ac:dyDescent="0.25">
      <c r="A49" s="6" t="s">
        <v>194</v>
      </c>
    </row>
    <row r="51" spans="1:1" x14ac:dyDescent="0.25">
      <c r="A51" s="5" t="s">
        <v>19</v>
      </c>
    </row>
    <row r="52" spans="1:1" ht="30" x14ac:dyDescent="0.25">
      <c r="A52" s="6" t="s">
        <v>195</v>
      </c>
    </row>
    <row r="53" spans="1:1" ht="30" x14ac:dyDescent="0.25">
      <c r="A53" s="9" t="s">
        <v>20</v>
      </c>
    </row>
    <row r="54" spans="1:1" x14ac:dyDescent="0.25">
      <c r="A54" s="5" t="s">
        <v>21</v>
      </c>
    </row>
    <row r="55" spans="1:1" ht="60" x14ac:dyDescent="0.25">
      <c r="A55" s="6" t="s">
        <v>196</v>
      </c>
    </row>
    <row r="58" spans="1:1" x14ac:dyDescent="0.25">
      <c r="A58" s="1" t="s">
        <v>22</v>
      </c>
    </row>
    <row r="59" spans="1:1" x14ac:dyDescent="0.25">
      <c r="A59" s="8" t="s">
        <v>23</v>
      </c>
    </row>
    <row r="60" spans="1:1" ht="60" x14ac:dyDescent="0.25">
      <c r="A60" s="6" t="s">
        <v>24</v>
      </c>
    </row>
    <row r="62" spans="1:1" x14ac:dyDescent="0.25">
      <c r="A62" s="8" t="s">
        <v>25</v>
      </c>
    </row>
    <row r="63" spans="1:1" ht="45" x14ac:dyDescent="0.25">
      <c r="A63" s="6" t="s">
        <v>197</v>
      </c>
    </row>
    <row r="65" spans="1:1" x14ac:dyDescent="0.25">
      <c r="A65" s="8" t="s">
        <v>26</v>
      </c>
    </row>
    <row r="66" spans="1:1" x14ac:dyDescent="0.25">
      <c r="A66" s="6" t="s">
        <v>27</v>
      </c>
    </row>
    <row r="68" spans="1:1" x14ac:dyDescent="0.25">
      <c r="A68" s="8" t="s">
        <v>28</v>
      </c>
    </row>
    <row r="69" spans="1:1" ht="60" x14ac:dyDescent="0.25">
      <c r="A69" s="6" t="s">
        <v>29</v>
      </c>
    </row>
  </sheetData>
  <mergeCells count="1">
    <mergeCell ref="A1:A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04CBE-3218-4BB6-B2BB-10F08217AD80}">
  <dimension ref="A1:AI1048543"/>
  <sheetViews>
    <sheetView zoomScale="75" zoomScaleNormal="75" workbookViewId="0">
      <selection activeCell="B2" sqref="B2"/>
    </sheetView>
  </sheetViews>
  <sheetFormatPr defaultColWidth="11.42578125" defaultRowHeight="15.75" x14ac:dyDescent="0.25"/>
  <cols>
    <col min="1" max="1" width="6.85546875" style="11" customWidth="1"/>
    <col min="2" max="2" width="62.85546875" style="11" customWidth="1"/>
    <col min="3" max="3" width="16.85546875" style="12" customWidth="1"/>
    <col min="4" max="4" width="11.42578125" style="13" hidden="1" customWidth="1"/>
    <col min="5" max="18" width="11.42578125" style="11" hidden="1" customWidth="1"/>
    <col min="19" max="19" width="13.85546875" style="11" hidden="1" customWidth="1"/>
    <col min="20" max="20" width="11.42578125" style="11" hidden="1" customWidth="1"/>
    <col min="21" max="21" width="14.42578125" style="13" customWidth="1"/>
    <col min="22" max="32" width="11.42578125" style="13"/>
    <col min="33" max="33" width="13.7109375" style="13" customWidth="1"/>
    <col min="34" max="34" width="11.42578125" style="13"/>
    <col min="35" max="35" width="14" style="13" customWidth="1"/>
    <col min="36" max="59" width="0" style="11" hidden="1" customWidth="1"/>
    <col min="60" max="16384" width="11.42578125" style="11"/>
  </cols>
  <sheetData>
    <row r="1" spans="1:35" ht="34.5" customHeight="1" x14ac:dyDescent="0.25">
      <c r="A1" s="10" t="s">
        <v>30</v>
      </c>
      <c r="E1" s="14" t="s">
        <v>132</v>
      </c>
      <c r="F1" s="15"/>
      <c r="G1" s="15"/>
      <c r="H1" s="15"/>
      <c r="I1" s="15"/>
      <c r="J1" s="15"/>
      <c r="K1" s="15"/>
      <c r="L1" s="15"/>
      <c r="M1" s="15"/>
      <c r="N1" s="15"/>
      <c r="O1" s="15"/>
      <c r="P1" s="15"/>
      <c r="Q1" s="15"/>
      <c r="R1" s="15"/>
      <c r="S1" s="15"/>
    </row>
    <row r="2" spans="1:35" s="20" customFormat="1" ht="63" customHeight="1" x14ac:dyDescent="0.25">
      <c r="A2" s="16"/>
      <c r="B2" s="17" t="s">
        <v>31</v>
      </c>
      <c r="C2" s="18" t="s">
        <v>32</v>
      </c>
      <c r="D2" s="19" t="s">
        <v>33</v>
      </c>
      <c r="E2" s="6" t="s">
        <v>34</v>
      </c>
      <c r="F2" s="6" t="s">
        <v>35</v>
      </c>
      <c r="G2" s="6" t="s">
        <v>36</v>
      </c>
      <c r="H2" s="6" t="s">
        <v>121</v>
      </c>
      <c r="I2" s="6" t="s">
        <v>37</v>
      </c>
      <c r="J2" s="6" t="s">
        <v>38</v>
      </c>
      <c r="K2" s="6" t="s">
        <v>39</v>
      </c>
      <c r="L2" s="6" t="s">
        <v>40</v>
      </c>
      <c r="M2" s="6" t="s">
        <v>118</v>
      </c>
      <c r="N2" s="6" t="s">
        <v>119</v>
      </c>
      <c r="O2" s="6" t="s">
        <v>120</v>
      </c>
      <c r="P2" s="6" t="s">
        <v>41</v>
      </c>
      <c r="Q2" s="6" t="s">
        <v>42</v>
      </c>
      <c r="R2" s="6" t="s">
        <v>43</v>
      </c>
      <c r="S2" s="6" t="s">
        <v>44</v>
      </c>
      <c r="U2" s="117" t="s">
        <v>45</v>
      </c>
      <c r="V2" s="117" t="s">
        <v>46</v>
      </c>
      <c r="W2" s="117" t="s">
        <v>47</v>
      </c>
      <c r="X2" s="117" t="s">
        <v>152</v>
      </c>
      <c r="Y2" s="117" t="s">
        <v>37</v>
      </c>
      <c r="Z2" s="117" t="s">
        <v>48</v>
      </c>
      <c r="AA2" s="117" t="s">
        <v>39</v>
      </c>
      <c r="AB2" s="117" t="s">
        <v>40</v>
      </c>
      <c r="AC2" s="117" t="s">
        <v>151</v>
      </c>
      <c r="AD2" s="117" t="s">
        <v>150</v>
      </c>
      <c r="AE2" s="117" t="s">
        <v>149</v>
      </c>
      <c r="AF2" s="117" t="s">
        <v>41</v>
      </c>
      <c r="AG2" s="117" t="s">
        <v>49</v>
      </c>
      <c r="AH2" s="117" t="s">
        <v>43</v>
      </c>
      <c r="AI2" s="117" t="s">
        <v>44</v>
      </c>
    </row>
    <row r="3" spans="1:35" s="20" customFormat="1" ht="95.25" customHeight="1" x14ac:dyDescent="0.25">
      <c r="A3" s="21">
        <v>1.1000000000000001</v>
      </c>
      <c r="B3" s="22" t="s">
        <v>50</v>
      </c>
      <c r="C3" s="23" t="s">
        <v>134</v>
      </c>
      <c r="D3" s="24">
        <f>IF(C3="yes",1,0)</f>
        <v>0</v>
      </c>
      <c r="E3" s="25">
        <v>5</v>
      </c>
      <c r="F3" s="25">
        <v>4</v>
      </c>
      <c r="G3" s="26">
        <v>3</v>
      </c>
      <c r="H3" s="25">
        <v>5</v>
      </c>
      <c r="I3" s="26">
        <v>1</v>
      </c>
      <c r="J3" s="26">
        <v>2</v>
      </c>
      <c r="K3" s="26">
        <v>1</v>
      </c>
      <c r="L3" s="26">
        <v>1</v>
      </c>
      <c r="M3" s="26">
        <v>1</v>
      </c>
      <c r="N3" s="26">
        <v>3</v>
      </c>
      <c r="O3" s="28">
        <v>4</v>
      </c>
      <c r="P3" s="26">
        <v>1</v>
      </c>
      <c r="Q3" s="26">
        <v>2</v>
      </c>
      <c r="R3" s="26">
        <v>1</v>
      </c>
      <c r="S3" s="26">
        <v>1</v>
      </c>
      <c r="T3" s="27"/>
      <c r="U3" s="129" t="str">
        <f t="shared" ref="U3:AI3" si="0">IF($C3="no", "not applicable", ($D3*E3/5))</f>
        <v>not applicable</v>
      </c>
      <c r="V3" s="129" t="str">
        <f t="shared" si="0"/>
        <v>not applicable</v>
      </c>
      <c r="W3" s="129" t="str">
        <f t="shared" si="0"/>
        <v>not applicable</v>
      </c>
      <c r="X3" s="129" t="str">
        <f t="shared" si="0"/>
        <v>not applicable</v>
      </c>
      <c r="Y3" s="129" t="str">
        <f t="shared" si="0"/>
        <v>not applicable</v>
      </c>
      <c r="Z3" s="129" t="str">
        <f t="shared" si="0"/>
        <v>not applicable</v>
      </c>
      <c r="AA3" s="129" t="str">
        <f t="shared" si="0"/>
        <v>not applicable</v>
      </c>
      <c r="AB3" s="129" t="str">
        <f t="shared" si="0"/>
        <v>not applicable</v>
      </c>
      <c r="AC3" s="129" t="str">
        <f t="shared" si="0"/>
        <v>not applicable</v>
      </c>
      <c r="AD3" s="129" t="str">
        <f t="shared" si="0"/>
        <v>not applicable</v>
      </c>
      <c r="AE3" s="129" t="str">
        <f t="shared" si="0"/>
        <v>not applicable</v>
      </c>
      <c r="AF3" s="129" t="str">
        <f t="shared" si="0"/>
        <v>not applicable</v>
      </c>
      <c r="AG3" s="129" t="str">
        <f t="shared" si="0"/>
        <v>not applicable</v>
      </c>
      <c r="AH3" s="129" t="str">
        <f t="shared" si="0"/>
        <v>not applicable</v>
      </c>
      <c r="AI3" s="129" t="str">
        <f t="shared" si="0"/>
        <v>not applicable</v>
      </c>
    </row>
    <row r="4" spans="1:35" s="20" customFormat="1" ht="95.25" customHeight="1" x14ac:dyDescent="0.25">
      <c r="A4" s="21">
        <v>1.2</v>
      </c>
      <c r="B4" s="20" t="s">
        <v>51</v>
      </c>
      <c r="C4" s="23" t="s">
        <v>134</v>
      </c>
      <c r="D4" s="24">
        <f>IF(C4="yes",1,0)</f>
        <v>0</v>
      </c>
      <c r="E4" s="25">
        <v>4</v>
      </c>
      <c r="F4" s="25">
        <v>4</v>
      </c>
      <c r="G4" s="25">
        <v>4</v>
      </c>
      <c r="H4" s="103">
        <v>3</v>
      </c>
      <c r="I4" s="103">
        <v>3</v>
      </c>
      <c r="J4" s="26">
        <v>3</v>
      </c>
      <c r="K4" s="28">
        <v>4</v>
      </c>
      <c r="L4" s="28">
        <v>4</v>
      </c>
      <c r="M4" s="103">
        <v>3</v>
      </c>
      <c r="N4" s="26">
        <v>3</v>
      </c>
      <c r="O4" s="28">
        <v>4</v>
      </c>
      <c r="P4" s="29">
        <v>4</v>
      </c>
      <c r="Q4" s="29">
        <v>5</v>
      </c>
      <c r="R4" s="26">
        <v>3</v>
      </c>
      <c r="S4" s="29">
        <v>4</v>
      </c>
      <c r="T4" s="27"/>
      <c r="U4" s="129" t="str">
        <f>IF($C4="no", "not applicable", ($D4*E4/5))</f>
        <v>not applicable</v>
      </c>
      <c r="V4" s="129" t="str">
        <f t="shared" ref="V4:AI7" si="1">IF($C4="no", "not applicable", ($D4*F4/5))</f>
        <v>not applicable</v>
      </c>
      <c r="W4" s="129" t="str">
        <f t="shared" si="1"/>
        <v>not applicable</v>
      </c>
      <c r="X4" s="129" t="str">
        <f t="shared" si="1"/>
        <v>not applicable</v>
      </c>
      <c r="Y4" s="129" t="str">
        <f t="shared" si="1"/>
        <v>not applicable</v>
      </c>
      <c r="Z4" s="129" t="str">
        <f t="shared" si="1"/>
        <v>not applicable</v>
      </c>
      <c r="AA4" s="129" t="str">
        <f t="shared" si="1"/>
        <v>not applicable</v>
      </c>
      <c r="AB4" s="129" t="str">
        <f t="shared" si="1"/>
        <v>not applicable</v>
      </c>
      <c r="AC4" s="129" t="str">
        <f t="shared" si="1"/>
        <v>not applicable</v>
      </c>
      <c r="AD4" s="129" t="str">
        <f t="shared" si="1"/>
        <v>not applicable</v>
      </c>
      <c r="AE4" s="129" t="str">
        <f t="shared" si="1"/>
        <v>not applicable</v>
      </c>
      <c r="AF4" s="129" t="str">
        <f t="shared" si="1"/>
        <v>not applicable</v>
      </c>
      <c r="AG4" s="129" t="str">
        <f t="shared" si="1"/>
        <v>not applicable</v>
      </c>
      <c r="AH4" s="129" t="str">
        <f t="shared" si="1"/>
        <v>not applicable</v>
      </c>
      <c r="AI4" s="129" t="str">
        <f t="shared" si="1"/>
        <v>not applicable</v>
      </c>
    </row>
    <row r="5" spans="1:35" s="20" customFormat="1" ht="95.25" customHeight="1" x14ac:dyDescent="0.25">
      <c r="A5" s="21">
        <v>1.3</v>
      </c>
      <c r="B5" s="20" t="s">
        <v>52</v>
      </c>
      <c r="C5" s="23" t="s">
        <v>134</v>
      </c>
      <c r="D5" s="24">
        <f>IF(C5="yes",1,0)</f>
        <v>0</v>
      </c>
      <c r="E5" s="26">
        <v>2</v>
      </c>
      <c r="F5" s="26">
        <v>2</v>
      </c>
      <c r="G5" s="26">
        <v>2</v>
      </c>
      <c r="H5" s="26">
        <v>2</v>
      </c>
      <c r="I5" s="103">
        <v>2</v>
      </c>
      <c r="J5" s="26">
        <v>3</v>
      </c>
      <c r="K5" s="26">
        <v>3</v>
      </c>
      <c r="L5" s="28">
        <v>5</v>
      </c>
      <c r="M5" s="103">
        <v>3</v>
      </c>
      <c r="N5" s="28">
        <v>5</v>
      </c>
      <c r="O5" s="28">
        <v>5</v>
      </c>
      <c r="P5" s="29">
        <v>5</v>
      </c>
      <c r="Q5" s="26">
        <v>3</v>
      </c>
      <c r="R5" s="29">
        <v>5</v>
      </c>
      <c r="S5" s="29">
        <v>5</v>
      </c>
      <c r="T5" s="27"/>
      <c r="U5" s="129" t="str">
        <f>IF($C5="no", "not applicable", ($D5*E5/5))</f>
        <v>not applicable</v>
      </c>
      <c r="V5" s="129" t="str">
        <f t="shared" si="1"/>
        <v>not applicable</v>
      </c>
      <c r="W5" s="129" t="str">
        <f t="shared" si="1"/>
        <v>not applicable</v>
      </c>
      <c r="X5" s="129" t="str">
        <f t="shared" si="1"/>
        <v>not applicable</v>
      </c>
      <c r="Y5" s="129" t="str">
        <f t="shared" si="1"/>
        <v>not applicable</v>
      </c>
      <c r="Z5" s="129" t="str">
        <f t="shared" si="1"/>
        <v>not applicable</v>
      </c>
      <c r="AA5" s="129" t="str">
        <f t="shared" si="1"/>
        <v>not applicable</v>
      </c>
      <c r="AB5" s="129" t="str">
        <f t="shared" si="1"/>
        <v>not applicable</v>
      </c>
      <c r="AC5" s="129" t="str">
        <f t="shared" si="1"/>
        <v>not applicable</v>
      </c>
      <c r="AD5" s="129" t="str">
        <f t="shared" si="1"/>
        <v>not applicable</v>
      </c>
      <c r="AE5" s="129" t="str">
        <f t="shared" si="1"/>
        <v>not applicable</v>
      </c>
      <c r="AF5" s="129" t="str">
        <f t="shared" si="1"/>
        <v>not applicable</v>
      </c>
      <c r="AG5" s="129" t="str">
        <f t="shared" si="1"/>
        <v>not applicable</v>
      </c>
      <c r="AH5" s="129" t="str">
        <f t="shared" si="1"/>
        <v>not applicable</v>
      </c>
      <c r="AI5" s="129" t="str">
        <f t="shared" si="1"/>
        <v>not applicable</v>
      </c>
    </row>
    <row r="6" spans="1:35" s="20" customFormat="1" ht="110.25" customHeight="1" x14ac:dyDescent="0.25">
      <c r="A6" s="21">
        <v>1.4</v>
      </c>
      <c r="B6" s="20" t="s">
        <v>53</v>
      </c>
      <c r="C6" s="23" t="s">
        <v>134</v>
      </c>
      <c r="D6" s="24">
        <f>IF(C6="yes",1,0)</f>
        <v>0</v>
      </c>
      <c r="E6" s="26">
        <v>3</v>
      </c>
      <c r="F6" s="26">
        <v>3</v>
      </c>
      <c r="G6" s="26">
        <v>3</v>
      </c>
      <c r="H6" s="26">
        <v>2</v>
      </c>
      <c r="I6" s="26">
        <v>1</v>
      </c>
      <c r="J6" s="26">
        <v>3</v>
      </c>
      <c r="K6" s="26">
        <v>2</v>
      </c>
      <c r="L6" s="26">
        <v>3</v>
      </c>
      <c r="M6" s="28">
        <v>4</v>
      </c>
      <c r="N6" s="28">
        <v>4</v>
      </c>
      <c r="O6" s="28">
        <v>4</v>
      </c>
      <c r="P6" s="29">
        <v>4</v>
      </c>
      <c r="Q6" s="29">
        <v>5</v>
      </c>
      <c r="R6" s="29">
        <v>4</v>
      </c>
      <c r="S6" s="26">
        <v>3</v>
      </c>
      <c r="T6" s="27"/>
      <c r="U6" s="129" t="str">
        <f>IF($C6="no", "not applicable", ($D6*E6/5))</f>
        <v>not applicable</v>
      </c>
      <c r="V6" s="129" t="str">
        <f t="shared" si="1"/>
        <v>not applicable</v>
      </c>
      <c r="W6" s="129" t="str">
        <f t="shared" si="1"/>
        <v>not applicable</v>
      </c>
      <c r="X6" s="129" t="str">
        <f t="shared" si="1"/>
        <v>not applicable</v>
      </c>
      <c r="Y6" s="129" t="str">
        <f t="shared" si="1"/>
        <v>not applicable</v>
      </c>
      <c r="Z6" s="129" t="str">
        <f t="shared" si="1"/>
        <v>not applicable</v>
      </c>
      <c r="AA6" s="129" t="str">
        <f t="shared" si="1"/>
        <v>not applicable</v>
      </c>
      <c r="AB6" s="129" t="str">
        <f t="shared" si="1"/>
        <v>not applicable</v>
      </c>
      <c r="AC6" s="129" t="str">
        <f t="shared" si="1"/>
        <v>not applicable</v>
      </c>
      <c r="AD6" s="129" t="str">
        <f t="shared" si="1"/>
        <v>not applicable</v>
      </c>
      <c r="AE6" s="129" t="str">
        <f t="shared" si="1"/>
        <v>not applicable</v>
      </c>
      <c r="AF6" s="129" t="str">
        <f t="shared" si="1"/>
        <v>not applicable</v>
      </c>
      <c r="AG6" s="129" t="str">
        <f t="shared" si="1"/>
        <v>not applicable</v>
      </c>
      <c r="AH6" s="129" t="str">
        <f t="shared" si="1"/>
        <v>not applicable</v>
      </c>
      <c r="AI6" s="129" t="str">
        <f t="shared" si="1"/>
        <v>not applicable</v>
      </c>
    </row>
    <row r="7" spans="1:35" s="20" customFormat="1" ht="95.25" customHeight="1" thickBot="1" x14ac:dyDescent="0.3">
      <c r="A7" s="30">
        <v>1.5</v>
      </c>
      <c r="B7" s="31" t="s">
        <v>54</v>
      </c>
      <c r="C7" s="23" t="s">
        <v>134</v>
      </c>
      <c r="D7" s="24">
        <f>IF(C7="yes",1,0)</f>
        <v>0</v>
      </c>
      <c r="E7" s="26">
        <v>1</v>
      </c>
      <c r="F7" s="26">
        <v>1</v>
      </c>
      <c r="G7" s="26">
        <v>1</v>
      </c>
      <c r="H7" s="26">
        <v>1</v>
      </c>
      <c r="I7" s="28">
        <v>5</v>
      </c>
      <c r="J7" s="28">
        <v>5</v>
      </c>
      <c r="K7" s="28">
        <v>5</v>
      </c>
      <c r="L7" s="26">
        <v>1</v>
      </c>
      <c r="M7" s="28">
        <v>5</v>
      </c>
      <c r="N7" s="26">
        <v>1</v>
      </c>
      <c r="O7" s="26">
        <v>1</v>
      </c>
      <c r="P7" s="26">
        <v>2</v>
      </c>
      <c r="Q7" s="26">
        <v>1</v>
      </c>
      <c r="R7" s="26">
        <v>2</v>
      </c>
      <c r="S7" s="26">
        <v>1</v>
      </c>
      <c r="T7" s="27"/>
      <c r="U7" s="129" t="str">
        <f>IF($C7="no", "not applicable", ($D7*E7/5))</f>
        <v>not applicable</v>
      </c>
      <c r="V7" s="129" t="str">
        <f t="shared" si="1"/>
        <v>not applicable</v>
      </c>
      <c r="W7" s="129" t="str">
        <f t="shared" si="1"/>
        <v>not applicable</v>
      </c>
      <c r="X7" s="129" t="str">
        <f t="shared" si="1"/>
        <v>not applicable</v>
      </c>
      <c r="Y7" s="129" t="str">
        <f t="shared" si="1"/>
        <v>not applicable</v>
      </c>
      <c r="Z7" s="129" t="str">
        <f t="shared" si="1"/>
        <v>not applicable</v>
      </c>
      <c r="AA7" s="129" t="str">
        <f t="shared" si="1"/>
        <v>not applicable</v>
      </c>
      <c r="AB7" s="129" t="str">
        <f t="shared" si="1"/>
        <v>not applicable</v>
      </c>
      <c r="AC7" s="129" t="str">
        <f t="shared" si="1"/>
        <v>not applicable</v>
      </c>
      <c r="AD7" s="129" t="str">
        <f t="shared" si="1"/>
        <v>not applicable</v>
      </c>
      <c r="AE7" s="129" t="str">
        <f t="shared" si="1"/>
        <v>not applicable</v>
      </c>
      <c r="AF7" s="129" t="str">
        <f t="shared" si="1"/>
        <v>not applicable</v>
      </c>
      <c r="AG7" s="129" t="str">
        <f t="shared" si="1"/>
        <v>not applicable</v>
      </c>
      <c r="AH7" s="129" t="str">
        <f t="shared" si="1"/>
        <v>not applicable</v>
      </c>
      <c r="AI7" s="129" t="str">
        <f t="shared" si="1"/>
        <v>not applicable</v>
      </c>
    </row>
    <row r="8" spans="1:35" s="33" customFormat="1" ht="34.5" hidden="1" customHeight="1" x14ac:dyDescent="0.25">
      <c r="A8" s="32"/>
      <c r="C8" s="34"/>
      <c r="D8" s="35">
        <f>SUM(D3:D7)</f>
        <v>0</v>
      </c>
      <c r="U8" s="36">
        <f>SUM(U3:U7)</f>
        <v>0</v>
      </c>
      <c r="V8" s="36">
        <f t="shared" ref="V8:AI8" si="2">SUM(V3:V7)</f>
        <v>0</v>
      </c>
      <c r="W8" s="36">
        <f t="shared" si="2"/>
        <v>0</v>
      </c>
      <c r="X8" s="36">
        <f t="shared" si="2"/>
        <v>0</v>
      </c>
      <c r="Y8" s="36">
        <f t="shared" si="2"/>
        <v>0</v>
      </c>
      <c r="Z8" s="36">
        <f t="shared" si="2"/>
        <v>0</v>
      </c>
      <c r="AA8" s="36">
        <f t="shared" si="2"/>
        <v>0</v>
      </c>
      <c r="AB8" s="36">
        <f t="shared" si="2"/>
        <v>0</v>
      </c>
      <c r="AC8" s="36">
        <f t="shared" si="2"/>
        <v>0</v>
      </c>
      <c r="AD8" s="36">
        <f t="shared" si="2"/>
        <v>0</v>
      </c>
      <c r="AE8" s="36">
        <f t="shared" si="2"/>
        <v>0</v>
      </c>
      <c r="AF8" s="36">
        <f t="shared" si="2"/>
        <v>0</v>
      </c>
      <c r="AG8" s="36">
        <f t="shared" si="2"/>
        <v>0</v>
      </c>
      <c r="AH8" s="36">
        <f t="shared" si="2"/>
        <v>0</v>
      </c>
      <c r="AI8" s="36">
        <f t="shared" si="2"/>
        <v>0</v>
      </c>
    </row>
    <row r="9" spans="1:35" s="33" customFormat="1" ht="34.5" hidden="1" customHeight="1" x14ac:dyDescent="0.25">
      <c r="A9" s="37"/>
      <c r="C9" s="34"/>
      <c r="D9" s="35"/>
      <c r="U9" s="36"/>
      <c r="V9" s="36"/>
      <c r="W9" s="36"/>
      <c r="X9" s="36"/>
      <c r="Y9" s="36"/>
      <c r="Z9" s="36"/>
      <c r="AA9" s="36"/>
      <c r="AB9" s="36"/>
      <c r="AC9" s="36"/>
      <c r="AD9" s="36"/>
      <c r="AE9" s="36"/>
      <c r="AF9" s="36"/>
      <c r="AG9" s="36"/>
      <c r="AH9" s="36"/>
      <c r="AI9" s="36"/>
    </row>
    <row r="10" spans="1:35" s="33" customFormat="1" ht="34.5" hidden="1" customHeight="1" thickBot="1" x14ac:dyDescent="0.3">
      <c r="C10" s="34"/>
      <c r="D10" s="35"/>
      <c r="U10" s="36"/>
      <c r="V10" s="36"/>
      <c r="W10" s="36"/>
      <c r="X10" s="36"/>
      <c r="Y10" s="36"/>
      <c r="Z10" s="36"/>
      <c r="AA10" s="36"/>
      <c r="AB10" s="36"/>
      <c r="AC10" s="36"/>
      <c r="AD10" s="36"/>
      <c r="AE10" s="36"/>
      <c r="AF10" s="36"/>
      <c r="AG10" s="36"/>
      <c r="AH10" s="36"/>
      <c r="AI10" s="36"/>
    </row>
    <row r="11" spans="1:35" s="33" customFormat="1" ht="42.75" customHeight="1" thickBot="1" x14ac:dyDescent="0.3">
      <c r="A11" s="136" t="s">
        <v>55</v>
      </c>
      <c r="B11" s="137"/>
      <c r="C11" s="137"/>
      <c r="D11" s="35"/>
      <c r="U11" s="127" t="e">
        <f t="shared" ref="U11:AI11" si="3">U8/($D$8)</f>
        <v>#DIV/0!</v>
      </c>
      <c r="V11" s="127" t="e">
        <f t="shared" si="3"/>
        <v>#DIV/0!</v>
      </c>
      <c r="W11" s="127" t="e">
        <f t="shared" si="3"/>
        <v>#DIV/0!</v>
      </c>
      <c r="X11" s="127" t="e">
        <f t="shared" si="3"/>
        <v>#DIV/0!</v>
      </c>
      <c r="Y11" s="127" t="e">
        <f t="shared" si="3"/>
        <v>#DIV/0!</v>
      </c>
      <c r="Z11" s="127" t="e">
        <f t="shared" si="3"/>
        <v>#DIV/0!</v>
      </c>
      <c r="AA11" s="127" t="e">
        <f t="shared" si="3"/>
        <v>#DIV/0!</v>
      </c>
      <c r="AB11" s="127" t="e">
        <f t="shared" si="3"/>
        <v>#DIV/0!</v>
      </c>
      <c r="AC11" s="127" t="e">
        <f t="shared" si="3"/>
        <v>#DIV/0!</v>
      </c>
      <c r="AD11" s="127" t="e">
        <f t="shared" si="3"/>
        <v>#DIV/0!</v>
      </c>
      <c r="AE11" s="127" t="e">
        <f t="shared" si="3"/>
        <v>#DIV/0!</v>
      </c>
      <c r="AF11" s="127" t="e">
        <f t="shared" si="3"/>
        <v>#DIV/0!</v>
      </c>
      <c r="AG11" s="127" t="e">
        <f t="shared" si="3"/>
        <v>#DIV/0!</v>
      </c>
      <c r="AH11" s="127" t="e">
        <f t="shared" si="3"/>
        <v>#DIV/0!</v>
      </c>
      <c r="AI11" s="127" t="e">
        <f t="shared" si="3"/>
        <v>#DIV/0!</v>
      </c>
    </row>
    <row r="12" spans="1:35" s="33" customFormat="1" ht="63" customHeight="1" x14ac:dyDescent="0.25">
      <c r="A12" s="138" t="s">
        <v>199</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row>
    <row r="44" ht="34.5" customHeight="1" x14ac:dyDescent="0.25"/>
    <row r="45" ht="34.5" customHeight="1" x14ac:dyDescent="0.25"/>
    <row r="46" ht="34.5" customHeight="1" x14ac:dyDescent="0.25"/>
    <row r="47" ht="34.5" customHeight="1" x14ac:dyDescent="0.25"/>
    <row r="48" ht="34.5" customHeight="1" x14ac:dyDescent="0.25"/>
    <row r="49" ht="34.5" customHeight="1" x14ac:dyDescent="0.25"/>
    <row r="50" ht="34.5" customHeight="1" x14ac:dyDescent="0.25"/>
    <row r="51" ht="34.5" customHeight="1" x14ac:dyDescent="0.25"/>
    <row r="52" ht="34.5" customHeight="1" x14ac:dyDescent="0.25"/>
    <row r="53" ht="34.5" customHeight="1" x14ac:dyDescent="0.25"/>
    <row r="54" ht="34.5" customHeight="1" x14ac:dyDescent="0.25"/>
    <row r="55" ht="34.5" customHeight="1" x14ac:dyDescent="0.25"/>
    <row r="56" ht="34.5" customHeight="1" x14ac:dyDescent="0.25"/>
    <row r="57" ht="34.5" customHeight="1" x14ac:dyDescent="0.25"/>
    <row r="58" ht="34.5" customHeight="1" x14ac:dyDescent="0.25"/>
    <row r="59" ht="34.5" customHeight="1" x14ac:dyDescent="0.25"/>
    <row r="60" ht="34.5" customHeight="1" x14ac:dyDescent="0.25"/>
    <row r="61" ht="34.5" customHeight="1" x14ac:dyDescent="0.25"/>
    <row r="62" ht="34.5" customHeight="1" x14ac:dyDescent="0.25"/>
    <row r="63" ht="34.5" customHeight="1" x14ac:dyDescent="0.25"/>
    <row r="64" ht="34.5" customHeight="1" x14ac:dyDescent="0.25"/>
    <row r="65" ht="34.5" customHeight="1" x14ac:dyDescent="0.25"/>
    <row r="66" ht="34.5" customHeight="1" x14ac:dyDescent="0.25"/>
    <row r="67" ht="34.5" customHeight="1" x14ac:dyDescent="0.25"/>
    <row r="68" ht="34.5" customHeight="1" x14ac:dyDescent="0.25"/>
    <row r="69" ht="34.5" customHeight="1" x14ac:dyDescent="0.25"/>
    <row r="70" ht="34.5" customHeight="1" x14ac:dyDescent="0.25"/>
    <row r="71" ht="34.5" customHeight="1" x14ac:dyDescent="0.25"/>
    <row r="72" ht="34.5" customHeight="1" x14ac:dyDescent="0.25"/>
    <row r="73" ht="34.5" customHeight="1" x14ac:dyDescent="0.25"/>
    <row r="74" ht="34.5" customHeight="1" x14ac:dyDescent="0.25"/>
    <row r="75" ht="34.5" customHeight="1" x14ac:dyDescent="0.25"/>
    <row r="76" ht="34.5" customHeight="1" x14ac:dyDescent="0.25"/>
    <row r="77" ht="34.5" customHeight="1" x14ac:dyDescent="0.25"/>
    <row r="78" ht="34.5" customHeight="1" x14ac:dyDescent="0.25"/>
    <row r="79" ht="34.5" customHeight="1" x14ac:dyDescent="0.25"/>
    <row r="80" ht="34.5" customHeight="1" x14ac:dyDescent="0.25"/>
    <row r="81" ht="34.5" customHeight="1" x14ac:dyDescent="0.25"/>
    <row r="82" ht="34.5" customHeight="1" x14ac:dyDescent="0.25"/>
    <row r="83" ht="34.5" customHeight="1" x14ac:dyDescent="0.25"/>
    <row r="84" ht="34.5" customHeight="1" x14ac:dyDescent="0.25"/>
    <row r="85" ht="34.5" customHeight="1" x14ac:dyDescent="0.25"/>
    <row r="86" ht="34.5" customHeight="1" x14ac:dyDescent="0.25"/>
    <row r="87" ht="34.5" customHeight="1" x14ac:dyDescent="0.25"/>
    <row r="88" ht="34.5" customHeight="1" x14ac:dyDescent="0.25"/>
    <row r="89" ht="34.5" customHeight="1" x14ac:dyDescent="0.25"/>
    <row r="90" ht="34.5" customHeight="1" x14ac:dyDescent="0.25"/>
    <row r="91" ht="34.5" customHeight="1" x14ac:dyDescent="0.25"/>
    <row r="92" ht="34.5" customHeight="1" x14ac:dyDescent="0.25"/>
    <row r="93" ht="34.5" customHeight="1" x14ac:dyDescent="0.25"/>
    <row r="94" ht="34.5" customHeight="1" x14ac:dyDescent="0.25"/>
    <row r="95" ht="34.5" customHeight="1" x14ac:dyDescent="0.25"/>
    <row r="96" ht="34.5" customHeight="1" x14ac:dyDescent="0.25"/>
    <row r="97" ht="34.5" customHeight="1" x14ac:dyDescent="0.25"/>
    <row r="98" ht="34.5" customHeight="1" x14ac:dyDescent="0.25"/>
    <row r="99" ht="34.5" customHeight="1" x14ac:dyDescent="0.25"/>
    <row r="100" ht="34.5" customHeight="1" x14ac:dyDescent="0.25"/>
    <row r="101" ht="34.5" customHeight="1" x14ac:dyDescent="0.25"/>
    <row r="102" ht="34.5" customHeight="1" x14ac:dyDescent="0.25"/>
    <row r="103" ht="34.5" customHeight="1" x14ac:dyDescent="0.25"/>
    <row r="104" ht="34.5" customHeight="1" x14ac:dyDescent="0.25"/>
    <row r="105" ht="34.5" customHeight="1" x14ac:dyDescent="0.25"/>
    <row r="106" ht="34.5" customHeight="1" x14ac:dyDescent="0.25"/>
    <row r="107" ht="34.5" customHeight="1" x14ac:dyDescent="0.25"/>
    <row r="108" ht="34.5" customHeight="1" x14ac:dyDescent="0.25"/>
    <row r="109" ht="34.5" customHeight="1" x14ac:dyDescent="0.25"/>
    <row r="110" ht="34.5" customHeight="1" x14ac:dyDescent="0.25"/>
    <row r="111" ht="34.5" customHeight="1" x14ac:dyDescent="0.25"/>
    <row r="112" ht="34.5" customHeight="1" x14ac:dyDescent="0.25"/>
    <row r="113" ht="34.5" customHeight="1" x14ac:dyDescent="0.25"/>
    <row r="114" ht="34.5" customHeight="1" x14ac:dyDescent="0.25"/>
    <row r="115" ht="34.5" customHeight="1" x14ac:dyDescent="0.25"/>
    <row r="116" ht="34.5" customHeight="1" x14ac:dyDescent="0.25"/>
    <row r="117" ht="34.5" customHeight="1" x14ac:dyDescent="0.25"/>
    <row r="118" ht="34.5" customHeight="1" x14ac:dyDescent="0.25"/>
    <row r="119" ht="34.5" customHeight="1" x14ac:dyDescent="0.25"/>
    <row r="120" ht="34.5" customHeight="1" x14ac:dyDescent="0.25"/>
    <row r="121" ht="34.5" customHeight="1" x14ac:dyDescent="0.25"/>
    <row r="122" ht="34.5" customHeight="1" x14ac:dyDescent="0.25"/>
    <row r="123" ht="34.5" customHeight="1" x14ac:dyDescent="0.25"/>
    <row r="124" ht="34.5" customHeight="1" x14ac:dyDescent="0.25"/>
    <row r="125" ht="34.5" customHeight="1" x14ac:dyDescent="0.25"/>
    <row r="126" ht="34.5" customHeight="1" x14ac:dyDescent="0.25"/>
    <row r="127" ht="34.5" customHeight="1" x14ac:dyDescent="0.25"/>
    <row r="128" ht="34.5" customHeight="1" x14ac:dyDescent="0.25"/>
    <row r="129" ht="34.5" customHeight="1" x14ac:dyDescent="0.25"/>
    <row r="130" ht="34.5" customHeight="1" x14ac:dyDescent="0.25"/>
    <row r="131" ht="34.5" customHeight="1" x14ac:dyDescent="0.25"/>
    <row r="132" ht="34.5" customHeight="1" x14ac:dyDescent="0.25"/>
    <row r="133" ht="34.5" customHeight="1" x14ac:dyDescent="0.25"/>
    <row r="134" ht="34.5" customHeight="1" x14ac:dyDescent="0.25"/>
    <row r="135" ht="34.5" customHeight="1" x14ac:dyDescent="0.25"/>
    <row r="136" ht="34.5" customHeight="1" x14ac:dyDescent="0.25"/>
    <row r="137" ht="34.5" customHeight="1" x14ac:dyDescent="0.25"/>
    <row r="138" ht="34.5" customHeight="1" x14ac:dyDescent="0.25"/>
    <row r="139" ht="34.5" customHeight="1" x14ac:dyDescent="0.25"/>
    <row r="140" ht="34.5" customHeight="1" x14ac:dyDescent="0.25"/>
    <row r="141" ht="34.5" customHeight="1" x14ac:dyDescent="0.25"/>
    <row r="142" ht="34.5" customHeight="1" x14ac:dyDescent="0.25"/>
    <row r="143" ht="34.5" customHeight="1" x14ac:dyDescent="0.25"/>
    <row r="144" ht="34.5" customHeight="1" x14ac:dyDescent="0.25"/>
    <row r="145" ht="34.5" customHeight="1" x14ac:dyDescent="0.25"/>
    <row r="146" ht="34.5" customHeight="1" x14ac:dyDescent="0.25"/>
    <row r="147" ht="34.5" customHeight="1" x14ac:dyDescent="0.25"/>
    <row r="148" ht="34.5" customHeight="1" x14ac:dyDescent="0.25"/>
    <row r="149" ht="34.5" customHeight="1" x14ac:dyDescent="0.25"/>
    <row r="150" ht="34.5" customHeight="1" x14ac:dyDescent="0.25"/>
    <row r="151" ht="34.5" customHeight="1" x14ac:dyDescent="0.25"/>
    <row r="152" ht="34.5" customHeight="1" x14ac:dyDescent="0.25"/>
    <row r="153" ht="34.5" customHeight="1" x14ac:dyDescent="0.25"/>
    <row r="154" ht="34.5" customHeight="1" x14ac:dyDescent="0.25"/>
    <row r="155" ht="34.5" customHeight="1" x14ac:dyDescent="0.25"/>
    <row r="156" ht="34.5" customHeight="1" x14ac:dyDescent="0.25"/>
    <row r="157" ht="34.5" customHeight="1" x14ac:dyDescent="0.25"/>
    <row r="158" ht="34.5" customHeight="1" x14ac:dyDescent="0.25"/>
    <row r="159" ht="34.5" customHeight="1" x14ac:dyDescent="0.25"/>
    <row r="160" ht="34.5" customHeight="1" x14ac:dyDescent="0.25"/>
    <row r="161" ht="34.5" customHeight="1" x14ac:dyDescent="0.25"/>
    <row r="162" ht="34.5" customHeight="1" x14ac:dyDescent="0.25"/>
    <row r="163" ht="34.5" customHeight="1" x14ac:dyDescent="0.25"/>
    <row r="164" ht="34.5" customHeight="1" x14ac:dyDescent="0.25"/>
    <row r="165" ht="34.5" customHeight="1" x14ac:dyDescent="0.25"/>
    <row r="166" ht="34.5" customHeight="1" x14ac:dyDescent="0.25"/>
    <row r="167" ht="34.5" customHeight="1" x14ac:dyDescent="0.25"/>
    <row r="168" ht="34.5" customHeight="1" x14ac:dyDescent="0.25"/>
    <row r="169" ht="34.5" customHeight="1" x14ac:dyDescent="0.25"/>
    <row r="170" ht="34.5" customHeight="1" x14ac:dyDescent="0.25"/>
    <row r="171" ht="34.5" customHeight="1" x14ac:dyDescent="0.25"/>
    <row r="172" ht="34.5" customHeight="1" x14ac:dyDescent="0.25"/>
    <row r="173" ht="34.5" customHeight="1" x14ac:dyDescent="0.25"/>
    <row r="174" ht="34.5" customHeight="1" x14ac:dyDescent="0.25"/>
    <row r="175" ht="34.5" customHeight="1" x14ac:dyDescent="0.25"/>
    <row r="176" ht="34.5" customHeight="1" x14ac:dyDescent="0.25"/>
    <row r="177" ht="34.5" customHeight="1" x14ac:dyDescent="0.25"/>
    <row r="178" ht="34.5" customHeight="1" x14ac:dyDescent="0.25"/>
    <row r="179" ht="34.5" customHeight="1" x14ac:dyDescent="0.25"/>
    <row r="180" ht="34.5" customHeight="1" x14ac:dyDescent="0.25"/>
    <row r="181" ht="34.5" customHeight="1" x14ac:dyDescent="0.25"/>
    <row r="182" ht="34.5" customHeight="1" x14ac:dyDescent="0.25"/>
    <row r="183" ht="34.5" customHeight="1" x14ac:dyDescent="0.25"/>
    <row r="184" ht="34.5" customHeight="1" x14ac:dyDescent="0.25"/>
    <row r="185" ht="34.5" customHeight="1" x14ac:dyDescent="0.25"/>
    <row r="186" ht="34.5" customHeight="1" x14ac:dyDescent="0.25"/>
    <row r="187" ht="34.5" customHeight="1" x14ac:dyDescent="0.25"/>
    <row r="188" ht="34.5" customHeight="1" x14ac:dyDescent="0.25"/>
    <row r="189" ht="34.5" customHeight="1" x14ac:dyDescent="0.25"/>
    <row r="1048543" spans="3:4" x14ac:dyDescent="0.25">
      <c r="C1048543" s="38"/>
      <c r="D1048543" s="39"/>
    </row>
  </sheetData>
  <mergeCells count="2">
    <mergeCell ref="A11:C11"/>
    <mergeCell ref="A12:AI12"/>
  </mergeCells>
  <conditionalFormatting sqref="U3:AI7">
    <cfRule type="colorScale" priority="2">
      <colorScale>
        <cfvo type="min"/>
        <cfvo type="percentile" val="50"/>
        <cfvo type="max"/>
        <color rgb="FFF8696B"/>
        <color rgb="FFFFEB84"/>
        <color rgb="FF63BE7B"/>
      </colorScale>
    </cfRule>
  </conditionalFormatting>
  <conditionalFormatting sqref="U11:AI11">
    <cfRule type="colorScale" priority="1">
      <colorScale>
        <cfvo type="min"/>
        <cfvo type="percentile" val="50"/>
        <cfvo type="max"/>
        <color rgb="FFF8696B"/>
        <color rgb="FFFFEB84"/>
        <color rgb="FF63BE7B"/>
      </colorScale>
    </cfRule>
  </conditionalFormatting>
  <conditionalFormatting sqref="U8:AI11">
    <cfRule type="colorScale" priority="3">
      <colorScale>
        <cfvo type="min"/>
        <cfvo type="percentile" val="50"/>
        <cfvo type="max"/>
        <color rgb="FFF8696B"/>
        <color rgb="FFFFEB84"/>
        <color rgb="FF63BE7B"/>
      </colorScale>
    </cfRule>
  </conditionalFormatting>
  <dataValidations count="1">
    <dataValidation type="list" allowBlank="1" showInputMessage="1" showErrorMessage="1" sqref="C1048543:C1048576" xr:uid="{03711855-2309-47FB-8B47-F60332FAA8BB}">
      <formula1>gradation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09027F9-1536-4B49-9703-C307EFBE2D93}">
          <x14:formula1>
            <xm:f>Sheet2!$H$2:$H$3</xm:f>
          </x14:formula1>
          <xm:sqref>C3:C7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FAB6-A6FE-460E-99D8-03D837A8BDAA}">
  <dimension ref="A1:AM33"/>
  <sheetViews>
    <sheetView zoomScale="75" zoomScaleNormal="75" workbookViewId="0">
      <selection activeCell="A3" sqref="A3:B3"/>
    </sheetView>
  </sheetViews>
  <sheetFormatPr defaultRowHeight="15" x14ac:dyDescent="0.25"/>
  <cols>
    <col min="1" max="1" width="7.7109375" style="11" customWidth="1"/>
    <col min="2" max="2" width="64.85546875" style="11" customWidth="1"/>
    <col min="3" max="3" width="12.85546875" style="11" customWidth="1"/>
    <col min="4" max="8" width="9" style="11" hidden="1" customWidth="1"/>
    <col min="9" max="9" width="10.140625" style="11" hidden="1" customWidth="1"/>
    <col min="10" max="10" width="9" style="11" hidden="1" customWidth="1"/>
    <col min="11" max="11" width="12.7109375" style="11" hidden="1" customWidth="1"/>
    <col min="12" max="15" width="9.85546875" style="11" hidden="1" customWidth="1"/>
    <col min="16" max="16" width="11.7109375" style="11" hidden="1" customWidth="1"/>
    <col min="17" max="17" width="9" style="11" hidden="1" customWidth="1"/>
    <col min="18" max="18" width="11.140625" style="11" hidden="1" customWidth="1"/>
    <col min="19" max="19" width="13.7109375" style="11" hidden="1" customWidth="1"/>
    <col min="20" max="20" width="9" style="11" hidden="1" customWidth="1"/>
    <col min="21" max="21" width="14.28515625" style="11" customWidth="1"/>
    <col min="22" max="32" width="11.7109375" style="11" customWidth="1"/>
    <col min="33" max="33" width="13" style="11" customWidth="1"/>
    <col min="34" max="34" width="11.7109375" style="11" customWidth="1"/>
    <col min="35" max="35" width="14" style="11" customWidth="1"/>
    <col min="36" max="38" width="9.140625" style="11"/>
    <col min="39" max="39" width="12.7109375" style="11" hidden="1" customWidth="1"/>
    <col min="40" max="16384" width="9.140625" style="11"/>
  </cols>
  <sheetData>
    <row r="1" spans="1:39" s="20" customFormat="1" ht="23.25" x14ac:dyDescent="0.25">
      <c r="A1" s="40" t="s">
        <v>56</v>
      </c>
      <c r="B1" s="41"/>
      <c r="C1" s="34"/>
      <c r="D1" s="42"/>
      <c r="P1" s="43"/>
      <c r="Q1" s="43"/>
      <c r="R1" s="43"/>
      <c r="S1" s="33"/>
      <c r="U1" s="44"/>
      <c r="V1" s="44"/>
      <c r="W1" s="44"/>
      <c r="X1" s="44"/>
      <c r="Y1" s="44"/>
      <c r="Z1" s="44"/>
      <c r="AA1" s="44"/>
      <c r="AB1" s="44"/>
      <c r="AC1" s="44"/>
      <c r="AD1" s="44"/>
      <c r="AE1" s="44"/>
      <c r="AF1" s="44"/>
      <c r="AG1" s="44"/>
      <c r="AH1" s="44"/>
      <c r="AI1" s="44"/>
    </row>
    <row r="2" spans="1:39" s="20" customFormat="1" ht="18.75" x14ac:dyDescent="0.25">
      <c r="A2" s="45" t="s">
        <v>57</v>
      </c>
      <c r="B2" s="41"/>
      <c r="C2" s="34"/>
      <c r="D2" s="42"/>
      <c r="E2" s="139" t="s">
        <v>58</v>
      </c>
      <c r="F2" s="140"/>
      <c r="G2" s="140"/>
      <c r="H2" s="140"/>
      <c r="I2" s="140"/>
      <c r="J2" s="140"/>
      <c r="K2" s="140"/>
      <c r="L2" s="140"/>
      <c r="M2" s="140"/>
      <c r="N2" s="140"/>
      <c r="O2" s="140"/>
      <c r="P2" s="140"/>
      <c r="Q2" s="140"/>
      <c r="R2" s="140"/>
      <c r="S2" s="140"/>
      <c r="U2" s="44"/>
      <c r="V2" s="44"/>
      <c r="W2" s="44"/>
      <c r="X2" s="44"/>
      <c r="Y2" s="44"/>
      <c r="Z2" s="44"/>
      <c r="AA2" s="44"/>
      <c r="AB2" s="44"/>
      <c r="AC2" s="44"/>
      <c r="AD2" s="44"/>
      <c r="AE2" s="44"/>
      <c r="AF2" s="44"/>
      <c r="AG2" s="44"/>
      <c r="AH2" s="44"/>
      <c r="AI2" s="44"/>
    </row>
    <row r="3" spans="1:39" s="20" customFormat="1" ht="60" x14ac:dyDescent="0.25">
      <c r="A3" s="141" t="s">
        <v>59</v>
      </c>
      <c r="B3" s="142"/>
      <c r="C3" s="18" t="s">
        <v>32</v>
      </c>
      <c r="D3" s="39"/>
      <c r="E3" s="20" t="s">
        <v>34</v>
      </c>
      <c r="F3" s="20" t="s">
        <v>35</v>
      </c>
      <c r="G3" s="20" t="s">
        <v>36</v>
      </c>
      <c r="H3" s="20" t="s">
        <v>123</v>
      </c>
      <c r="I3" s="20" t="s">
        <v>37</v>
      </c>
      <c r="J3" s="20" t="s">
        <v>38</v>
      </c>
      <c r="K3" s="20" t="s">
        <v>39</v>
      </c>
      <c r="L3" s="20" t="s">
        <v>131</v>
      </c>
      <c r="M3" s="20" t="s">
        <v>118</v>
      </c>
      <c r="N3" s="20" t="s">
        <v>119</v>
      </c>
      <c r="O3" s="20" t="s">
        <v>120</v>
      </c>
      <c r="P3" s="20" t="s">
        <v>41</v>
      </c>
      <c r="Q3" s="20" t="s">
        <v>42</v>
      </c>
      <c r="R3" s="20" t="s">
        <v>43</v>
      </c>
      <c r="S3" s="20" t="s">
        <v>44</v>
      </c>
      <c r="U3" s="119" t="s">
        <v>45</v>
      </c>
      <c r="V3" s="119" t="s">
        <v>46</v>
      </c>
      <c r="W3" s="117" t="s">
        <v>47</v>
      </c>
      <c r="X3" s="120" t="s">
        <v>152</v>
      </c>
      <c r="Y3" s="119" t="s">
        <v>37</v>
      </c>
      <c r="Z3" s="119" t="s">
        <v>48</v>
      </c>
      <c r="AA3" s="119" t="s">
        <v>39</v>
      </c>
      <c r="AB3" s="119" t="s">
        <v>40</v>
      </c>
      <c r="AC3" s="119" t="s">
        <v>151</v>
      </c>
      <c r="AD3" s="119" t="s">
        <v>150</v>
      </c>
      <c r="AE3" s="119" t="s">
        <v>149</v>
      </c>
      <c r="AF3" s="119" t="s">
        <v>41</v>
      </c>
      <c r="AG3" s="119" t="s">
        <v>49</v>
      </c>
      <c r="AH3" s="119" t="s">
        <v>43</v>
      </c>
      <c r="AI3" s="119" t="s">
        <v>44</v>
      </c>
    </row>
    <row r="4" spans="1:39" s="20" customFormat="1" ht="64.5" customHeight="1" x14ac:dyDescent="0.25">
      <c r="A4" s="122" t="s">
        <v>155</v>
      </c>
      <c r="B4" s="46" t="s">
        <v>60</v>
      </c>
      <c r="C4" s="23" t="s">
        <v>69</v>
      </c>
      <c r="D4" s="19" t="str">
        <f t="shared" ref="D4:D25" si="0">IF(C4="very desirable",1,IF(C4="desirable",0.67,IF(C4="slightly desirable",0.33,"not desired")))</f>
        <v>not desired</v>
      </c>
      <c r="E4" s="47">
        <v>1</v>
      </c>
      <c r="F4" s="48">
        <v>0.67</v>
      </c>
      <c r="G4" s="48">
        <v>0.67</v>
      </c>
      <c r="H4" s="47">
        <v>1</v>
      </c>
      <c r="I4" s="6">
        <v>0.33</v>
      </c>
      <c r="J4" s="6">
        <v>0.33</v>
      </c>
      <c r="K4" s="6">
        <v>0.33</v>
      </c>
      <c r="L4" s="6">
        <v>0.33</v>
      </c>
      <c r="M4" s="6">
        <v>0.33</v>
      </c>
      <c r="N4" s="6">
        <v>0.33</v>
      </c>
      <c r="O4" s="6">
        <v>0.33</v>
      </c>
      <c r="P4" s="6">
        <v>0.33</v>
      </c>
      <c r="Q4" s="6">
        <v>0.33</v>
      </c>
      <c r="R4" s="6">
        <v>0.33</v>
      </c>
      <c r="S4" s="6">
        <v>0.33</v>
      </c>
      <c r="U4" s="130" t="str">
        <f t="shared" ref="U4:X7" si="1">IF($D4="not desired","not desired",($D4*E4))</f>
        <v>not desired</v>
      </c>
      <c r="V4" s="130" t="str">
        <f t="shared" si="1"/>
        <v>not desired</v>
      </c>
      <c r="W4" s="130" t="str">
        <f t="shared" si="1"/>
        <v>not desired</v>
      </c>
      <c r="X4" s="130" t="str">
        <f t="shared" si="1"/>
        <v>not desired</v>
      </c>
      <c r="Y4" s="130" t="str">
        <f t="shared" ref="Y4:AE9" si="2">IF($D4="not desired","not desired",($D4*I4))</f>
        <v>not desired</v>
      </c>
      <c r="Z4" s="130" t="str">
        <f t="shared" si="2"/>
        <v>not desired</v>
      </c>
      <c r="AA4" s="130" t="str">
        <f t="shared" si="2"/>
        <v>not desired</v>
      </c>
      <c r="AB4" s="130" t="str">
        <f t="shared" si="2"/>
        <v>not desired</v>
      </c>
      <c r="AC4" s="130" t="str">
        <f t="shared" si="2"/>
        <v>not desired</v>
      </c>
      <c r="AD4" s="130" t="str">
        <f t="shared" si="2"/>
        <v>not desired</v>
      </c>
      <c r="AE4" s="130" t="str">
        <f t="shared" si="2"/>
        <v>not desired</v>
      </c>
      <c r="AF4" s="130" t="str">
        <f t="shared" ref="AF4:AI7" si="3">IF($D4="not desired","not desired",($D4*P4))</f>
        <v>not desired</v>
      </c>
      <c r="AG4" s="130" t="str">
        <f t="shared" si="3"/>
        <v>not desired</v>
      </c>
      <c r="AH4" s="130" t="str">
        <f t="shared" si="3"/>
        <v>not desired</v>
      </c>
      <c r="AI4" s="130" t="str">
        <f t="shared" si="3"/>
        <v>not desired</v>
      </c>
      <c r="AM4" s="49" t="s">
        <v>61</v>
      </c>
    </row>
    <row r="5" spans="1:39" s="20" customFormat="1" ht="45" x14ac:dyDescent="0.25">
      <c r="A5" s="122">
        <v>2.2000000000000002</v>
      </c>
      <c r="B5" s="46" t="s">
        <v>62</v>
      </c>
      <c r="C5" s="23" t="s">
        <v>69</v>
      </c>
      <c r="D5" s="19" t="str">
        <f t="shared" si="0"/>
        <v>not desired</v>
      </c>
      <c r="E5" s="6">
        <v>0.33</v>
      </c>
      <c r="F5" s="47">
        <v>1</v>
      </c>
      <c r="G5" s="47">
        <v>1</v>
      </c>
      <c r="H5" s="48">
        <v>0.67</v>
      </c>
      <c r="I5" s="51">
        <v>0.67</v>
      </c>
      <c r="J5" s="51">
        <v>0.67</v>
      </c>
      <c r="K5" s="50">
        <v>1</v>
      </c>
      <c r="L5" s="50">
        <v>1</v>
      </c>
      <c r="M5" s="6">
        <v>0.33</v>
      </c>
      <c r="N5" s="6">
        <v>0.33</v>
      </c>
      <c r="O5" s="6">
        <v>0.33</v>
      </c>
      <c r="P5" s="52">
        <v>1</v>
      </c>
      <c r="Q5" s="52">
        <v>1</v>
      </c>
      <c r="R5" s="52">
        <v>1</v>
      </c>
      <c r="S5" s="52">
        <v>1</v>
      </c>
      <c r="U5" s="130" t="str">
        <f t="shared" si="1"/>
        <v>not desired</v>
      </c>
      <c r="V5" s="130" t="str">
        <f t="shared" si="1"/>
        <v>not desired</v>
      </c>
      <c r="W5" s="130" t="str">
        <f t="shared" si="1"/>
        <v>not desired</v>
      </c>
      <c r="X5" s="130" t="str">
        <f t="shared" si="1"/>
        <v>not desired</v>
      </c>
      <c r="Y5" s="130" t="str">
        <f t="shared" si="2"/>
        <v>not desired</v>
      </c>
      <c r="Z5" s="130" t="str">
        <f t="shared" si="2"/>
        <v>not desired</v>
      </c>
      <c r="AA5" s="130" t="str">
        <f t="shared" si="2"/>
        <v>not desired</v>
      </c>
      <c r="AB5" s="130" t="str">
        <f t="shared" si="2"/>
        <v>not desired</v>
      </c>
      <c r="AC5" s="130" t="str">
        <f t="shared" si="2"/>
        <v>not desired</v>
      </c>
      <c r="AD5" s="130" t="str">
        <f t="shared" si="2"/>
        <v>not desired</v>
      </c>
      <c r="AE5" s="130" t="str">
        <f t="shared" si="2"/>
        <v>not desired</v>
      </c>
      <c r="AF5" s="130" t="str">
        <f t="shared" si="3"/>
        <v>not desired</v>
      </c>
      <c r="AG5" s="130" t="str">
        <f t="shared" si="3"/>
        <v>not desired</v>
      </c>
      <c r="AH5" s="130" t="str">
        <f t="shared" si="3"/>
        <v>not desired</v>
      </c>
      <c r="AI5" s="130" t="str">
        <f t="shared" si="3"/>
        <v>not desired</v>
      </c>
      <c r="AM5" s="20" t="s">
        <v>63</v>
      </c>
    </row>
    <row r="6" spans="1:39" s="20" customFormat="1" ht="33" customHeight="1" x14ac:dyDescent="0.25">
      <c r="A6" s="122">
        <v>2.2999999999999998</v>
      </c>
      <c r="B6" s="46" t="s">
        <v>64</v>
      </c>
      <c r="C6" s="23" t="s">
        <v>69</v>
      </c>
      <c r="D6" s="19" t="str">
        <f t="shared" si="0"/>
        <v>not desired</v>
      </c>
      <c r="E6" s="48">
        <v>0.67</v>
      </c>
      <c r="F6" s="48">
        <v>0.67</v>
      </c>
      <c r="G6" s="48">
        <v>0.67</v>
      </c>
      <c r="H6" s="48">
        <v>0.67</v>
      </c>
      <c r="I6" s="6">
        <v>0.33</v>
      </c>
      <c r="J6" s="6">
        <v>0.33</v>
      </c>
      <c r="K6" s="51">
        <v>0.67</v>
      </c>
      <c r="L6" s="51">
        <v>0.67</v>
      </c>
      <c r="M6" s="6">
        <v>0.33</v>
      </c>
      <c r="N6" s="51">
        <v>0.67</v>
      </c>
      <c r="O6" s="51">
        <v>0.67</v>
      </c>
      <c r="P6" s="52">
        <v>1</v>
      </c>
      <c r="Q6" s="52">
        <v>1</v>
      </c>
      <c r="R6" s="6">
        <v>0.33</v>
      </c>
      <c r="S6" s="53">
        <v>0.67</v>
      </c>
      <c r="U6" s="130" t="str">
        <f t="shared" si="1"/>
        <v>not desired</v>
      </c>
      <c r="V6" s="130" t="str">
        <f t="shared" si="1"/>
        <v>not desired</v>
      </c>
      <c r="W6" s="130" t="str">
        <f t="shared" si="1"/>
        <v>not desired</v>
      </c>
      <c r="X6" s="130" t="str">
        <f t="shared" si="1"/>
        <v>not desired</v>
      </c>
      <c r="Y6" s="130" t="str">
        <f t="shared" si="2"/>
        <v>not desired</v>
      </c>
      <c r="Z6" s="130" t="str">
        <f t="shared" si="2"/>
        <v>not desired</v>
      </c>
      <c r="AA6" s="130" t="str">
        <f t="shared" si="2"/>
        <v>not desired</v>
      </c>
      <c r="AB6" s="130" t="str">
        <f t="shared" si="2"/>
        <v>not desired</v>
      </c>
      <c r="AC6" s="130" t="str">
        <f t="shared" si="2"/>
        <v>not desired</v>
      </c>
      <c r="AD6" s="130" t="str">
        <f t="shared" si="2"/>
        <v>not desired</v>
      </c>
      <c r="AE6" s="130" t="str">
        <f t="shared" si="2"/>
        <v>not desired</v>
      </c>
      <c r="AF6" s="130" t="str">
        <f t="shared" si="3"/>
        <v>not desired</v>
      </c>
      <c r="AG6" s="130" t="str">
        <f t="shared" si="3"/>
        <v>not desired</v>
      </c>
      <c r="AH6" s="130" t="str">
        <f t="shared" si="3"/>
        <v>not desired</v>
      </c>
      <c r="AI6" s="130" t="str">
        <f t="shared" si="3"/>
        <v>not desired</v>
      </c>
      <c r="AM6" s="20" t="s">
        <v>65</v>
      </c>
    </row>
    <row r="7" spans="1:39" s="20" customFormat="1" ht="75" customHeight="1" x14ac:dyDescent="0.25">
      <c r="A7" s="122">
        <v>2.4</v>
      </c>
      <c r="B7" s="46" t="s">
        <v>122</v>
      </c>
      <c r="C7" s="23" t="s">
        <v>69</v>
      </c>
      <c r="D7" s="19" t="str">
        <f t="shared" si="0"/>
        <v>not desired</v>
      </c>
      <c r="E7" s="47">
        <v>1</v>
      </c>
      <c r="F7" s="48">
        <v>0.67</v>
      </c>
      <c r="G7" s="47">
        <v>1</v>
      </c>
      <c r="H7" s="47">
        <v>1</v>
      </c>
      <c r="I7" s="6">
        <v>0.33</v>
      </c>
      <c r="J7" s="104">
        <v>0.33</v>
      </c>
      <c r="K7" s="6">
        <v>0.33</v>
      </c>
      <c r="L7" s="6">
        <v>0.33</v>
      </c>
      <c r="M7" s="6">
        <v>0.33</v>
      </c>
      <c r="N7" s="6">
        <v>0.33</v>
      </c>
      <c r="O7" s="51">
        <v>0.67</v>
      </c>
      <c r="P7" s="53">
        <v>0.67</v>
      </c>
      <c r="Q7" s="6">
        <v>0.33</v>
      </c>
      <c r="R7" s="6">
        <v>0.33</v>
      </c>
      <c r="S7" s="6">
        <v>0.33</v>
      </c>
      <c r="U7" s="130" t="str">
        <f t="shared" ref="U7:X19" si="4">IF($D7="not desired","not desired",($D7*E7))</f>
        <v>not desired</v>
      </c>
      <c r="V7" s="130" t="str">
        <f t="shared" si="1"/>
        <v>not desired</v>
      </c>
      <c r="W7" s="130" t="str">
        <f t="shared" si="1"/>
        <v>not desired</v>
      </c>
      <c r="X7" s="130" t="str">
        <f t="shared" si="1"/>
        <v>not desired</v>
      </c>
      <c r="Y7" s="130" t="str">
        <f t="shared" si="2"/>
        <v>not desired</v>
      </c>
      <c r="Z7" s="130" t="str">
        <f t="shared" si="2"/>
        <v>not desired</v>
      </c>
      <c r="AA7" s="130" t="str">
        <f t="shared" si="2"/>
        <v>not desired</v>
      </c>
      <c r="AB7" s="130" t="str">
        <f t="shared" si="2"/>
        <v>not desired</v>
      </c>
      <c r="AC7" s="130" t="str">
        <f t="shared" si="2"/>
        <v>not desired</v>
      </c>
      <c r="AD7" s="130" t="str">
        <f t="shared" si="2"/>
        <v>not desired</v>
      </c>
      <c r="AE7" s="130" t="str">
        <f t="shared" si="2"/>
        <v>not desired</v>
      </c>
      <c r="AF7" s="130" t="str">
        <f t="shared" si="3"/>
        <v>not desired</v>
      </c>
      <c r="AG7" s="130" t="str">
        <f t="shared" si="3"/>
        <v>not desired</v>
      </c>
      <c r="AH7" s="130" t="str">
        <f t="shared" si="3"/>
        <v>not desired</v>
      </c>
      <c r="AI7" s="130" t="str">
        <f t="shared" si="3"/>
        <v>not desired</v>
      </c>
    </row>
    <row r="8" spans="1:39" s="20" customFormat="1" ht="45" x14ac:dyDescent="0.25">
      <c r="A8" s="122">
        <v>2.5</v>
      </c>
      <c r="B8" s="46" t="s">
        <v>66</v>
      </c>
      <c r="C8" s="23" t="s">
        <v>69</v>
      </c>
      <c r="D8" s="19" t="str">
        <f t="shared" si="0"/>
        <v>not desired</v>
      </c>
      <c r="E8" s="6">
        <v>0.33</v>
      </c>
      <c r="F8" s="6">
        <v>0.33</v>
      </c>
      <c r="G8" s="6">
        <v>0.33</v>
      </c>
      <c r="H8" s="6">
        <v>0.33</v>
      </c>
      <c r="I8" s="51">
        <v>0.67</v>
      </c>
      <c r="J8" s="50">
        <v>1</v>
      </c>
      <c r="K8" s="51">
        <v>0.67</v>
      </c>
      <c r="L8" s="6">
        <v>0.33</v>
      </c>
      <c r="M8" s="51">
        <v>0.67</v>
      </c>
      <c r="N8" s="6">
        <v>0.33</v>
      </c>
      <c r="O8" s="51">
        <v>0.67</v>
      </c>
      <c r="P8" s="6">
        <v>0.33</v>
      </c>
      <c r="Q8" s="6">
        <v>0.33</v>
      </c>
      <c r="R8" s="6">
        <v>0.33</v>
      </c>
      <c r="S8" s="6">
        <v>0.33</v>
      </c>
      <c r="U8" s="130" t="str">
        <f t="shared" si="4"/>
        <v>not desired</v>
      </c>
      <c r="V8" s="130" t="str">
        <f t="shared" si="4"/>
        <v>not desired</v>
      </c>
      <c r="W8" s="130" t="str">
        <f t="shared" si="4"/>
        <v>not desired</v>
      </c>
      <c r="X8" s="130" t="str">
        <f t="shared" si="4"/>
        <v>not desired</v>
      </c>
      <c r="Y8" s="130" t="str">
        <f t="shared" ref="Y8:AE20" si="5">IF($D8="not desired","not desired",($D8*I8))</f>
        <v>not desired</v>
      </c>
      <c r="Z8" s="130" t="str">
        <f t="shared" si="5"/>
        <v>not desired</v>
      </c>
      <c r="AA8" s="130" t="str">
        <f t="shared" si="5"/>
        <v>not desired</v>
      </c>
      <c r="AB8" s="130" t="str">
        <f t="shared" si="5"/>
        <v>not desired</v>
      </c>
      <c r="AC8" s="130" t="str">
        <f t="shared" si="2"/>
        <v>not desired</v>
      </c>
      <c r="AD8" s="130" t="str">
        <f t="shared" si="2"/>
        <v>not desired</v>
      </c>
      <c r="AE8" s="130" t="str">
        <f t="shared" si="2"/>
        <v>not desired</v>
      </c>
      <c r="AF8" s="130" t="str">
        <f t="shared" ref="AF8:AI20" si="6">IF($D8="not desired","not desired",($D8*P8))</f>
        <v>not desired</v>
      </c>
      <c r="AG8" s="130" t="str">
        <f t="shared" si="6"/>
        <v>not desired</v>
      </c>
      <c r="AH8" s="130" t="str">
        <f t="shared" si="6"/>
        <v>not desired</v>
      </c>
      <c r="AI8" s="130" t="str">
        <f t="shared" si="6"/>
        <v>not desired</v>
      </c>
      <c r="AM8" s="20" t="s">
        <v>67</v>
      </c>
    </row>
    <row r="9" spans="1:39" s="20" customFormat="1" ht="37.5" x14ac:dyDescent="0.25">
      <c r="A9" s="122">
        <v>2.6</v>
      </c>
      <c r="B9" s="46" t="s">
        <v>68</v>
      </c>
      <c r="C9" s="23" t="s">
        <v>69</v>
      </c>
      <c r="D9" s="19" t="str">
        <f t="shared" si="0"/>
        <v>not desired</v>
      </c>
      <c r="E9" s="6">
        <v>0.33</v>
      </c>
      <c r="F9" s="6">
        <v>0.33</v>
      </c>
      <c r="G9" s="6">
        <v>0.33</v>
      </c>
      <c r="H9" s="6">
        <v>0.33</v>
      </c>
      <c r="I9" s="50">
        <v>1</v>
      </c>
      <c r="J9" s="51">
        <v>0.67</v>
      </c>
      <c r="K9" s="51">
        <v>0.67</v>
      </c>
      <c r="L9" s="6">
        <v>0.33</v>
      </c>
      <c r="M9" s="6">
        <v>0.33</v>
      </c>
      <c r="N9" s="51">
        <v>0.67</v>
      </c>
      <c r="O9" s="50">
        <v>1</v>
      </c>
      <c r="P9" s="6">
        <v>0.33</v>
      </c>
      <c r="Q9" s="6">
        <v>0.33</v>
      </c>
      <c r="R9" s="53">
        <v>0.67</v>
      </c>
      <c r="S9" s="53">
        <v>0.67</v>
      </c>
      <c r="U9" s="130" t="str">
        <f t="shared" si="4"/>
        <v>not desired</v>
      </c>
      <c r="V9" s="130" t="str">
        <f t="shared" si="4"/>
        <v>not desired</v>
      </c>
      <c r="W9" s="130" t="str">
        <f t="shared" si="4"/>
        <v>not desired</v>
      </c>
      <c r="X9" s="130" t="str">
        <f t="shared" si="4"/>
        <v>not desired</v>
      </c>
      <c r="Y9" s="130" t="str">
        <f t="shared" si="5"/>
        <v>not desired</v>
      </c>
      <c r="Z9" s="130" t="str">
        <f t="shared" si="5"/>
        <v>not desired</v>
      </c>
      <c r="AA9" s="130" t="str">
        <f t="shared" si="5"/>
        <v>not desired</v>
      </c>
      <c r="AB9" s="130" t="str">
        <f t="shared" si="5"/>
        <v>not desired</v>
      </c>
      <c r="AC9" s="130" t="str">
        <f t="shared" si="2"/>
        <v>not desired</v>
      </c>
      <c r="AD9" s="130" t="str">
        <f t="shared" si="2"/>
        <v>not desired</v>
      </c>
      <c r="AE9" s="130" t="str">
        <f t="shared" si="2"/>
        <v>not desired</v>
      </c>
      <c r="AF9" s="130" t="str">
        <f t="shared" si="6"/>
        <v>not desired</v>
      </c>
      <c r="AG9" s="130" t="str">
        <f t="shared" si="6"/>
        <v>not desired</v>
      </c>
      <c r="AH9" s="130" t="str">
        <f t="shared" si="6"/>
        <v>not desired</v>
      </c>
      <c r="AI9" s="130" t="str">
        <f t="shared" si="6"/>
        <v>not desired</v>
      </c>
      <c r="AM9" s="20" t="s">
        <v>69</v>
      </c>
    </row>
    <row r="10" spans="1:39" s="20" customFormat="1" ht="45" x14ac:dyDescent="0.25">
      <c r="A10" s="122">
        <v>2.7</v>
      </c>
      <c r="B10" s="46" t="s">
        <v>70</v>
      </c>
      <c r="C10" s="23" t="s">
        <v>69</v>
      </c>
      <c r="D10" s="19" t="str">
        <f t="shared" si="0"/>
        <v>not desired</v>
      </c>
      <c r="E10" s="6">
        <v>0.33</v>
      </c>
      <c r="F10" s="6">
        <v>0.33</v>
      </c>
      <c r="G10" s="6">
        <v>0.33</v>
      </c>
      <c r="H10" s="6">
        <v>0.33</v>
      </c>
      <c r="I10" s="51">
        <v>0.67</v>
      </c>
      <c r="J10" s="50">
        <v>1</v>
      </c>
      <c r="K10" s="50">
        <v>1</v>
      </c>
      <c r="L10" s="51">
        <v>0.67</v>
      </c>
      <c r="M10" s="50">
        <v>1</v>
      </c>
      <c r="N10" s="6">
        <v>0.33</v>
      </c>
      <c r="O10" s="6">
        <v>0.33</v>
      </c>
      <c r="P10" s="53">
        <v>0.67</v>
      </c>
      <c r="Q10" s="6">
        <v>0.33</v>
      </c>
      <c r="R10" s="6">
        <v>0.33</v>
      </c>
      <c r="S10" s="6">
        <v>0.33</v>
      </c>
      <c r="U10" s="130" t="str">
        <f t="shared" si="4"/>
        <v>not desired</v>
      </c>
      <c r="V10" s="130" t="str">
        <f t="shared" si="4"/>
        <v>not desired</v>
      </c>
      <c r="W10" s="130" t="str">
        <f t="shared" si="4"/>
        <v>not desired</v>
      </c>
      <c r="X10" s="130" t="str">
        <f t="shared" si="4"/>
        <v>not desired</v>
      </c>
      <c r="Y10" s="130" t="str">
        <f t="shared" si="5"/>
        <v>not desired</v>
      </c>
      <c r="Z10" s="130" t="str">
        <f t="shared" si="5"/>
        <v>not desired</v>
      </c>
      <c r="AA10" s="130" t="str">
        <f t="shared" si="5"/>
        <v>not desired</v>
      </c>
      <c r="AB10" s="130" t="str">
        <f t="shared" si="5"/>
        <v>not desired</v>
      </c>
      <c r="AC10" s="130" t="str">
        <f t="shared" si="5"/>
        <v>not desired</v>
      </c>
      <c r="AD10" s="130" t="str">
        <f t="shared" si="5"/>
        <v>not desired</v>
      </c>
      <c r="AE10" s="130" t="str">
        <f t="shared" si="5"/>
        <v>not desired</v>
      </c>
      <c r="AF10" s="130" t="str">
        <f t="shared" si="6"/>
        <v>not desired</v>
      </c>
      <c r="AG10" s="130" t="str">
        <f t="shared" si="6"/>
        <v>not desired</v>
      </c>
      <c r="AH10" s="130" t="str">
        <f t="shared" si="6"/>
        <v>not desired</v>
      </c>
      <c r="AI10" s="130" t="str">
        <f t="shared" si="6"/>
        <v>not desired</v>
      </c>
    </row>
    <row r="11" spans="1:39" s="20" customFormat="1" ht="62.25" customHeight="1" x14ac:dyDescent="0.25">
      <c r="A11" s="122">
        <v>2.8</v>
      </c>
      <c r="B11" s="46" t="s">
        <v>71</v>
      </c>
      <c r="C11" s="23" t="s">
        <v>69</v>
      </c>
      <c r="D11" s="19" t="str">
        <f t="shared" si="0"/>
        <v>not desired</v>
      </c>
      <c r="E11" s="6">
        <v>0.33</v>
      </c>
      <c r="F11" s="6">
        <v>0.33</v>
      </c>
      <c r="G11" s="6">
        <v>0.33</v>
      </c>
      <c r="H11" s="6">
        <v>0.33</v>
      </c>
      <c r="I11" s="51">
        <v>0.67</v>
      </c>
      <c r="J11" s="6">
        <v>0.33</v>
      </c>
      <c r="K11" s="50">
        <v>1</v>
      </c>
      <c r="L11" s="50">
        <v>1</v>
      </c>
      <c r="M11" s="50">
        <v>1</v>
      </c>
      <c r="N11" s="6">
        <v>0.33</v>
      </c>
      <c r="O11" s="50">
        <v>1</v>
      </c>
      <c r="P11" s="53">
        <v>0.67</v>
      </c>
      <c r="Q11" s="53">
        <v>0.67</v>
      </c>
      <c r="R11" s="53">
        <v>0.67</v>
      </c>
      <c r="S11" s="6">
        <v>0.33</v>
      </c>
      <c r="U11" s="130" t="str">
        <f t="shared" si="4"/>
        <v>not desired</v>
      </c>
      <c r="V11" s="130" t="str">
        <f t="shared" si="4"/>
        <v>not desired</v>
      </c>
      <c r="W11" s="130" t="str">
        <f t="shared" si="4"/>
        <v>not desired</v>
      </c>
      <c r="X11" s="130" t="str">
        <f t="shared" si="4"/>
        <v>not desired</v>
      </c>
      <c r="Y11" s="130" t="str">
        <f t="shared" si="5"/>
        <v>not desired</v>
      </c>
      <c r="Z11" s="130" t="str">
        <f t="shared" si="5"/>
        <v>not desired</v>
      </c>
      <c r="AA11" s="130" t="str">
        <f t="shared" si="5"/>
        <v>not desired</v>
      </c>
      <c r="AB11" s="130" t="str">
        <f t="shared" si="5"/>
        <v>not desired</v>
      </c>
      <c r="AC11" s="130" t="str">
        <f t="shared" si="5"/>
        <v>not desired</v>
      </c>
      <c r="AD11" s="130" t="str">
        <f t="shared" si="5"/>
        <v>not desired</v>
      </c>
      <c r="AE11" s="130" t="str">
        <f t="shared" si="5"/>
        <v>not desired</v>
      </c>
      <c r="AF11" s="130" t="str">
        <f t="shared" si="6"/>
        <v>not desired</v>
      </c>
      <c r="AG11" s="130" t="str">
        <f t="shared" si="6"/>
        <v>not desired</v>
      </c>
      <c r="AH11" s="130" t="str">
        <f t="shared" si="6"/>
        <v>not desired</v>
      </c>
      <c r="AI11" s="130" t="str">
        <f t="shared" si="6"/>
        <v>not desired</v>
      </c>
    </row>
    <row r="12" spans="1:39" s="20" customFormat="1" ht="63.75" customHeight="1" x14ac:dyDescent="0.25">
      <c r="A12" s="122">
        <v>2.9</v>
      </c>
      <c r="B12" s="46" t="s">
        <v>72</v>
      </c>
      <c r="C12" s="23" t="s">
        <v>69</v>
      </c>
      <c r="D12" s="19" t="str">
        <f t="shared" si="0"/>
        <v>not desired</v>
      </c>
      <c r="E12" s="48">
        <v>0.67</v>
      </c>
      <c r="F12" s="48">
        <v>0.67</v>
      </c>
      <c r="G12" s="48">
        <v>0.67</v>
      </c>
      <c r="H12" s="6">
        <v>0.33</v>
      </c>
      <c r="I12" s="51">
        <v>0.67</v>
      </c>
      <c r="J12" s="50">
        <v>1</v>
      </c>
      <c r="K12" s="50">
        <v>1</v>
      </c>
      <c r="L12" s="51">
        <v>0.67</v>
      </c>
      <c r="M12" s="50">
        <v>1</v>
      </c>
      <c r="N12" s="51">
        <v>0.67</v>
      </c>
      <c r="O12" s="50">
        <v>1</v>
      </c>
      <c r="P12" s="53">
        <v>0.67</v>
      </c>
      <c r="Q12" s="6">
        <v>0.33</v>
      </c>
      <c r="R12" s="6">
        <v>0.33</v>
      </c>
      <c r="S12" s="53">
        <v>0.67</v>
      </c>
      <c r="U12" s="130" t="str">
        <f t="shared" si="4"/>
        <v>not desired</v>
      </c>
      <c r="V12" s="130" t="str">
        <f t="shared" si="4"/>
        <v>not desired</v>
      </c>
      <c r="W12" s="130" t="str">
        <f t="shared" si="4"/>
        <v>not desired</v>
      </c>
      <c r="X12" s="130" t="str">
        <f t="shared" si="4"/>
        <v>not desired</v>
      </c>
      <c r="Y12" s="130" t="str">
        <f t="shared" si="5"/>
        <v>not desired</v>
      </c>
      <c r="Z12" s="130" t="str">
        <f t="shared" si="5"/>
        <v>not desired</v>
      </c>
      <c r="AA12" s="130" t="str">
        <f t="shared" si="5"/>
        <v>not desired</v>
      </c>
      <c r="AB12" s="130" t="str">
        <f t="shared" si="5"/>
        <v>not desired</v>
      </c>
      <c r="AC12" s="130" t="str">
        <f t="shared" si="5"/>
        <v>not desired</v>
      </c>
      <c r="AD12" s="130" t="str">
        <f t="shared" si="5"/>
        <v>not desired</v>
      </c>
      <c r="AE12" s="130" t="str">
        <f t="shared" si="5"/>
        <v>not desired</v>
      </c>
      <c r="AF12" s="130" t="str">
        <f t="shared" si="6"/>
        <v>not desired</v>
      </c>
      <c r="AG12" s="130" t="str">
        <f t="shared" si="6"/>
        <v>not desired</v>
      </c>
      <c r="AH12" s="130" t="str">
        <f t="shared" si="6"/>
        <v>not desired</v>
      </c>
      <c r="AI12" s="130" t="str">
        <f t="shared" si="6"/>
        <v>not desired</v>
      </c>
    </row>
    <row r="13" spans="1:39" s="20" customFormat="1" ht="38.25" customHeight="1" x14ac:dyDescent="0.25">
      <c r="A13" s="122" t="s">
        <v>74</v>
      </c>
      <c r="B13" s="46" t="s">
        <v>73</v>
      </c>
      <c r="C13" s="23" t="s">
        <v>69</v>
      </c>
      <c r="D13" s="19" t="str">
        <f t="shared" si="0"/>
        <v>not desired</v>
      </c>
      <c r="E13" s="48">
        <v>0.67</v>
      </c>
      <c r="F13" s="48">
        <v>0.67</v>
      </c>
      <c r="G13" s="48">
        <v>0.67</v>
      </c>
      <c r="H13" s="6">
        <v>0.33</v>
      </c>
      <c r="I13" s="50">
        <v>1</v>
      </c>
      <c r="J13" s="50">
        <v>1</v>
      </c>
      <c r="K13" s="50">
        <v>1</v>
      </c>
      <c r="L13" s="50">
        <v>1</v>
      </c>
      <c r="M13" s="50">
        <v>1</v>
      </c>
      <c r="N13" s="6">
        <v>0.33</v>
      </c>
      <c r="O13" s="50">
        <v>1</v>
      </c>
      <c r="P13" s="52">
        <v>1</v>
      </c>
      <c r="Q13" s="52">
        <v>1</v>
      </c>
      <c r="R13" s="52">
        <v>1</v>
      </c>
      <c r="S13" s="53">
        <v>0.67</v>
      </c>
      <c r="U13" s="130" t="str">
        <f t="shared" si="4"/>
        <v>not desired</v>
      </c>
      <c r="V13" s="130" t="str">
        <f t="shared" si="4"/>
        <v>not desired</v>
      </c>
      <c r="W13" s="130" t="str">
        <f t="shared" si="4"/>
        <v>not desired</v>
      </c>
      <c r="X13" s="130" t="str">
        <f t="shared" si="4"/>
        <v>not desired</v>
      </c>
      <c r="Y13" s="130" t="str">
        <f t="shared" si="5"/>
        <v>not desired</v>
      </c>
      <c r="Z13" s="130" t="str">
        <f t="shared" si="5"/>
        <v>not desired</v>
      </c>
      <c r="AA13" s="130" t="str">
        <f t="shared" si="5"/>
        <v>not desired</v>
      </c>
      <c r="AB13" s="130" t="str">
        <f t="shared" si="5"/>
        <v>not desired</v>
      </c>
      <c r="AC13" s="130" t="str">
        <f t="shared" si="5"/>
        <v>not desired</v>
      </c>
      <c r="AD13" s="130" t="str">
        <f t="shared" si="5"/>
        <v>not desired</v>
      </c>
      <c r="AE13" s="130" t="str">
        <f t="shared" si="5"/>
        <v>not desired</v>
      </c>
      <c r="AF13" s="130" t="str">
        <f t="shared" si="6"/>
        <v>not desired</v>
      </c>
      <c r="AG13" s="130" t="str">
        <f t="shared" si="6"/>
        <v>not desired</v>
      </c>
      <c r="AH13" s="130" t="str">
        <f t="shared" si="6"/>
        <v>not desired</v>
      </c>
      <c r="AI13" s="130" t="str">
        <f t="shared" si="6"/>
        <v>not desired</v>
      </c>
    </row>
    <row r="14" spans="1:39" s="20" customFormat="1" ht="51.75" customHeight="1" x14ac:dyDescent="0.25">
      <c r="A14" s="122">
        <v>2.11</v>
      </c>
      <c r="B14" s="46" t="s">
        <v>75</v>
      </c>
      <c r="C14" s="23" t="s">
        <v>69</v>
      </c>
      <c r="D14" s="19" t="str">
        <f t="shared" si="0"/>
        <v>not desired</v>
      </c>
      <c r="E14" s="6">
        <v>0.33</v>
      </c>
      <c r="F14" s="6">
        <v>0.33</v>
      </c>
      <c r="G14" s="6">
        <v>0.33</v>
      </c>
      <c r="H14" s="6">
        <v>0.33</v>
      </c>
      <c r="I14" s="50">
        <v>1</v>
      </c>
      <c r="J14" s="6">
        <v>0.33</v>
      </c>
      <c r="K14" s="50">
        <v>1</v>
      </c>
      <c r="L14" s="50">
        <v>1</v>
      </c>
      <c r="M14" s="50">
        <v>1</v>
      </c>
      <c r="N14" s="6">
        <v>0.33</v>
      </c>
      <c r="O14" s="50">
        <v>1</v>
      </c>
      <c r="P14" s="52">
        <v>1</v>
      </c>
      <c r="Q14" s="53">
        <v>0.67</v>
      </c>
      <c r="R14" s="53">
        <v>0.67</v>
      </c>
      <c r="S14" s="6">
        <v>0.33</v>
      </c>
      <c r="U14" s="130" t="str">
        <f t="shared" si="4"/>
        <v>not desired</v>
      </c>
      <c r="V14" s="130" t="str">
        <f t="shared" si="4"/>
        <v>not desired</v>
      </c>
      <c r="W14" s="130" t="str">
        <f t="shared" si="4"/>
        <v>not desired</v>
      </c>
      <c r="X14" s="130" t="str">
        <f t="shared" si="4"/>
        <v>not desired</v>
      </c>
      <c r="Y14" s="130" t="str">
        <f t="shared" si="5"/>
        <v>not desired</v>
      </c>
      <c r="Z14" s="130" t="str">
        <f t="shared" si="5"/>
        <v>not desired</v>
      </c>
      <c r="AA14" s="130" t="str">
        <f t="shared" si="5"/>
        <v>not desired</v>
      </c>
      <c r="AB14" s="130" t="str">
        <f t="shared" si="5"/>
        <v>not desired</v>
      </c>
      <c r="AC14" s="130" t="str">
        <f t="shared" si="5"/>
        <v>not desired</v>
      </c>
      <c r="AD14" s="130" t="str">
        <f t="shared" si="5"/>
        <v>not desired</v>
      </c>
      <c r="AE14" s="130" t="str">
        <f t="shared" si="5"/>
        <v>not desired</v>
      </c>
      <c r="AF14" s="130" t="str">
        <f t="shared" si="6"/>
        <v>not desired</v>
      </c>
      <c r="AG14" s="130" t="str">
        <f t="shared" si="6"/>
        <v>not desired</v>
      </c>
      <c r="AH14" s="130" t="str">
        <f t="shared" si="6"/>
        <v>not desired</v>
      </c>
      <c r="AI14" s="130" t="str">
        <f t="shared" si="6"/>
        <v>not desired</v>
      </c>
    </row>
    <row r="15" spans="1:39" s="20" customFormat="1" ht="94.5" customHeight="1" x14ac:dyDescent="0.25">
      <c r="A15" s="122">
        <v>2.12</v>
      </c>
      <c r="B15" s="46" t="s">
        <v>124</v>
      </c>
      <c r="C15" s="23" t="s">
        <v>69</v>
      </c>
      <c r="D15" s="19" t="str">
        <f t="shared" si="0"/>
        <v>not desired</v>
      </c>
      <c r="E15" s="48">
        <v>0.67</v>
      </c>
      <c r="F15" s="6">
        <v>0.33</v>
      </c>
      <c r="G15" s="6">
        <v>0.33</v>
      </c>
      <c r="H15" s="6">
        <v>0.33</v>
      </c>
      <c r="I15" s="50">
        <v>1</v>
      </c>
      <c r="J15" s="51">
        <v>0.67</v>
      </c>
      <c r="K15" s="50">
        <v>1</v>
      </c>
      <c r="L15" s="50">
        <v>1</v>
      </c>
      <c r="M15" s="50">
        <v>1</v>
      </c>
      <c r="N15" s="51">
        <v>0.67</v>
      </c>
      <c r="O15" s="50">
        <v>1</v>
      </c>
      <c r="P15" s="53">
        <v>0.67</v>
      </c>
      <c r="Q15" s="6">
        <v>0.33</v>
      </c>
      <c r="R15" s="6">
        <v>0.33</v>
      </c>
      <c r="S15" s="53">
        <v>0.67</v>
      </c>
      <c r="U15" s="130" t="str">
        <f t="shared" si="4"/>
        <v>not desired</v>
      </c>
      <c r="V15" s="130" t="str">
        <f t="shared" ref="V15:V20" si="7">IF($D15="not desired","not desired",($D15*F15))</f>
        <v>not desired</v>
      </c>
      <c r="W15" s="130" t="str">
        <f t="shared" ref="W15:W20" si="8">IF($D15="not desired","not desired",($D15*G15))</f>
        <v>not desired</v>
      </c>
      <c r="X15" s="130" t="str">
        <f t="shared" ref="X15:X20" si="9">IF($D15="not desired","not desired",($D15*H15))</f>
        <v>not desired</v>
      </c>
      <c r="Y15" s="130" t="str">
        <f t="shared" si="5"/>
        <v>not desired</v>
      </c>
      <c r="Z15" s="130" t="str">
        <f t="shared" si="5"/>
        <v>not desired</v>
      </c>
      <c r="AA15" s="130" t="str">
        <f t="shared" si="5"/>
        <v>not desired</v>
      </c>
      <c r="AB15" s="130" t="str">
        <f t="shared" si="5"/>
        <v>not desired</v>
      </c>
      <c r="AC15" s="130" t="str">
        <f t="shared" si="5"/>
        <v>not desired</v>
      </c>
      <c r="AD15" s="130" t="str">
        <f t="shared" si="5"/>
        <v>not desired</v>
      </c>
      <c r="AE15" s="130" t="str">
        <f t="shared" si="5"/>
        <v>not desired</v>
      </c>
      <c r="AF15" s="130" t="str">
        <f t="shared" si="6"/>
        <v>not desired</v>
      </c>
      <c r="AG15" s="130" t="str">
        <f t="shared" si="6"/>
        <v>not desired</v>
      </c>
      <c r="AH15" s="130" t="str">
        <f t="shared" si="6"/>
        <v>not desired</v>
      </c>
      <c r="AI15" s="130" t="str">
        <f t="shared" si="6"/>
        <v>not desired</v>
      </c>
    </row>
    <row r="16" spans="1:39" s="20" customFormat="1" ht="35.25" customHeight="1" x14ac:dyDescent="0.25">
      <c r="A16" s="122">
        <v>2.13</v>
      </c>
      <c r="B16" s="46" t="s">
        <v>125</v>
      </c>
      <c r="C16" s="23" t="s">
        <v>69</v>
      </c>
      <c r="D16" s="19" t="str">
        <f t="shared" si="0"/>
        <v>not desired</v>
      </c>
      <c r="E16" s="48">
        <v>0.67</v>
      </c>
      <c r="F16" s="6">
        <v>0.33</v>
      </c>
      <c r="G16" s="48">
        <v>0.67</v>
      </c>
      <c r="H16" s="48">
        <v>0.67</v>
      </c>
      <c r="I16" s="50">
        <v>1</v>
      </c>
      <c r="J16" s="50">
        <v>1</v>
      </c>
      <c r="K16" s="51">
        <v>0.67</v>
      </c>
      <c r="L16" s="51">
        <v>0.67</v>
      </c>
      <c r="M16" s="50">
        <v>1</v>
      </c>
      <c r="N16" s="51">
        <v>0.67</v>
      </c>
      <c r="O16" s="51">
        <v>0.67</v>
      </c>
      <c r="P16" s="53">
        <v>0.67</v>
      </c>
      <c r="Q16" s="53">
        <v>0.67</v>
      </c>
      <c r="R16" s="53">
        <v>0.67</v>
      </c>
      <c r="S16" s="52">
        <v>1</v>
      </c>
      <c r="U16" s="130" t="str">
        <f t="shared" si="4"/>
        <v>not desired</v>
      </c>
      <c r="V16" s="130" t="str">
        <f t="shared" si="7"/>
        <v>not desired</v>
      </c>
      <c r="W16" s="130" t="str">
        <f t="shared" si="8"/>
        <v>not desired</v>
      </c>
      <c r="X16" s="130" t="str">
        <f t="shared" si="9"/>
        <v>not desired</v>
      </c>
      <c r="Y16" s="130" t="str">
        <f t="shared" si="5"/>
        <v>not desired</v>
      </c>
      <c r="Z16" s="130" t="str">
        <f t="shared" si="5"/>
        <v>not desired</v>
      </c>
      <c r="AA16" s="130" t="str">
        <f t="shared" si="5"/>
        <v>not desired</v>
      </c>
      <c r="AB16" s="130" t="str">
        <f t="shared" si="5"/>
        <v>not desired</v>
      </c>
      <c r="AC16" s="130" t="str">
        <f t="shared" si="5"/>
        <v>not desired</v>
      </c>
      <c r="AD16" s="130" t="str">
        <f t="shared" si="5"/>
        <v>not desired</v>
      </c>
      <c r="AE16" s="130" t="str">
        <f t="shared" si="5"/>
        <v>not desired</v>
      </c>
      <c r="AF16" s="130" t="str">
        <f t="shared" si="6"/>
        <v>not desired</v>
      </c>
      <c r="AG16" s="130" t="str">
        <f t="shared" si="6"/>
        <v>not desired</v>
      </c>
      <c r="AH16" s="130" t="str">
        <f t="shared" si="6"/>
        <v>not desired</v>
      </c>
      <c r="AI16" s="130" t="str">
        <f t="shared" si="6"/>
        <v>not desired</v>
      </c>
    </row>
    <row r="17" spans="1:35" s="20" customFormat="1" ht="36" customHeight="1" x14ac:dyDescent="0.25">
      <c r="A17" s="122">
        <v>2.14</v>
      </c>
      <c r="B17" s="46" t="s">
        <v>126</v>
      </c>
      <c r="C17" s="23" t="s">
        <v>69</v>
      </c>
      <c r="D17" s="19" t="str">
        <f t="shared" si="0"/>
        <v>not desired</v>
      </c>
      <c r="E17" s="6">
        <v>0.33</v>
      </c>
      <c r="F17" s="6">
        <v>0.33</v>
      </c>
      <c r="G17" s="6">
        <v>0.33</v>
      </c>
      <c r="H17" s="6">
        <v>0.33</v>
      </c>
      <c r="I17" s="6">
        <v>0.33</v>
      </c>
      <c r="J17" s="6">
        <v>0.33</v>
      </c>
      <c r="K17" s="51">
        <v>0.67</v>
      </c>
      <c r="L17" s="51">
        <v>0.67</v>
      </c>
      <c r="M17" s="6">
        <v>0.33</v>
      </c>
      <c r="N17" s="6">
        <v>0.33</v>
      </c>
      <c r="O17" s="50">
        <v>1</v>
      </c>
      <c r="P17" s="52">
        <v>1</v>
      </c>
      <c r="Q17" s="6">
        <v>0.33</v>
      </c>
      <c r="R17" s="53">
        <v>0.67</v>
      </c>
      <c r="S17" s="6">
        <v>0.33</v>
      </c>
      <c r="U17" s="130" t="str">
        <f t="shared" si="4"/>
        <v>not desired</v>
      </c>
      <c r="V17" s="130" t="str">
        <f t="shared" si="7"/>
        <v>not desired</v>
      </c>
      <c r="W17" s="130" t="str">
        <f t="shared" si="8"/>
        <v>not desired</v>
      </c>
      <c r="X17" s="130" t="str">
        <f t="shared" si="9"/>
        <v>not desired</v>
      </c>
      <c r="Y17" s="130" t="str">
        <f t="shared" si="5"/>
        <v>not desired</v>
      </c>
      <c r="Z17" s="130" t="str">
        <f t="shared" si="5"/>
        <v>not desired</v>
      </c>
      <c r="AA17" s="130" t="str">
        <f t="shared" si="5"/>
        <v>not desired</v>
      </c>
      <c r="AB17" s="130" t="str">
        <f t="shared" si="5"/>
        <v>not desired</v>
      </c>
      <c r="AC17" s="130" t="str">
        <f t="shared" si="5"/>
        <v>not desired</v>
      </c>
      <c r="AD17" s="130" t="str">
        <f t="shared" si="5"/>
        <v>not desired</v>
      </c>
      <c r="AE17" s="130" t="str">
        <f t="shared" si="5"/>
        <v>not desired</v>
      </c>
      <c r="AF17" s="130" t="str">
        <f t="shared" si="6"/>
        <v>not desired</v>
      </c>
      <c r="AG17" s="130" t="str">
        <f t="shared" si="6"/>
        <v>not desired</v>
      </c>
      <c r="AH17" s="130" t="str">
        <f t="shared" si="6"/>
        <v>not desired</v>
      </c>
      <c r="AI17" s="130" t="str">
        <f t="shared" si="6"/>
        <v>not desired</v>
      </c>
    </row>
    <row r="18" spans="1:35" s="20" customFormat="1" ht="32.25" customHeight="1" x14ac:dyDescent="0.25">
      <c r="A18" s="122">
        <v>2.15</v>
      </c>
      <c r="B18" s="46" t="s">
        <v>127</v>
      </c>
      <c r="C18" s="23" t="s">
        <v>69</v>
      </c>
      <c r="D18" s="19" t="str">
        <f t="shared" si="0"/>
        <v>not desired</v>
      </c>
      <c r="E18" s="6">
        <v>0.33</v>
      </c>
      <c r="F18" s="6">
        <v>0.33</v>
      </c>
      <c r="G18" s="6">
        <v>0.33</v>
      </c>
      <c r="H18" s="6">
        <v>0.33</v>
      </c>
      <c r="I18" s="6">
        <v>0.33</v>
      </c>
      <c r="J18" s="6">
        <v>0.33</v>
      </c>
      <c r="K18" s="51">
        <v>0.67</v>
      </c>
      <c r="L18" s="51">
        <v>0.67</v>
      </c>
      <c r="M18" s="6">
        <v>0.33</v>
      </c>
      <c r="N18" s="6">
        <v>0.33</v>
      </c>
      <c r="O18" s="50">
        <v>1</v>
      </c>
      <c r="P18" s="52">
        <v>1</v>
      </c>
      <c r="Q18" s="6">
        <v>0.33</v>
      </c>
      <c r="R18" s="53">
        <v>0.67</v>
      </c>
      <c r="S18" s="6">
        <v>0.33</v>
      </c>
      <c r="U18" s="130" t="str">
        <f t="shared" si="4"/>
        <v>not desired</v>
      </c>
      <c r="V18" s="130" t="str">
        <f t="shared" si="7"/>
        <v>not desired</v>
      </c>
      <c r="W18" s="130" t="str">
        <f t="shared" si="8"/>
        <v>not desired</v>
      </c>
      <c r="X18" s="130" t="str">
        <f t="shared" si="9"/>
        <v>not desired</v>
      </c>
      <c r="Y18" s="130" t="str">
        <f t="shared" si="5"/>
        <v>not desired</v>
      </c>
      <c r="Z18" s="130" t="str">
        <f t="shared" si="5"/>
        <v>not desired</v>
      </c>
      <c r="AA18" s="130" t="str">
        <f t="shared" si="5"/>
        <v>not desired</v>
      </c>
      <c r="AB18" s="130" t="str">
        <f t="shared" si="5"/>
        <v>not desired</v>
      </c>
      <c r="AC18" s="130" t="str">
        <f t="shared" si="5"/>
        <v>not desired</v>
      </c>
      <c r="AD18" s="130" t="str">
        <f t="shared" si="5"/>
        <v>not desired</v>
      </c>
      <c r="AE18" s="130" t="str">
        <f t="shared" si="5"/>
        <v>not desired</v>
      </c>
      <c r="AF18" s="130" t="str">
        <f t="shared" si="6"/>
        <v>not desired</v>
      </c>
      <c r="AG18" s="130" t="str">
        <f t="shared" si="6"/>
        <v>not desired</v>
      </c>
      <c r="AH18" s="130" t="str">
        <f t="shared" si="6"/>
        <v>not desired</v>
      </c>
      <c r="AI18" s="130" t="str">
        <f t="shared" si="6"/>
        <v>not desired</v>
      </c>
    </row>
    <row r="19" spans="1:35" s="20" customFormat="1" ht="33" customHeight="1" x14ac:dyDescent="0.25">
      <c r="A19" s="122">
        <v>2.16</v>
      </c>
      <c r="B19" s="46" t="s">
        <v>128</v>
      </c>
      <c r="C19" s="23" t="s">
        <v>69</v>
      </c>
      <c r="D19" s="19" t="str">
        <f t="shared" si="0"/>
        <v>not desired</v>
      </c>
      <c r="E19" s="6">
        <v>0.33</v>
      </c>
      <c r="F19" s="6">
        <v>0.33</v>
      </c>
      <c r="G19" s="6">
        <v>0.33</v>
      </c>
      <c r="H19" s="6">
        <v>0.33</v>
      </c>
      <c r="I19" s="6">
        <v>0.33</v>
      </c>
      <c r="J19" s="6">
        <v>0.33</v>
      </c>
      <c r="K19" s="51">
        <v>0.67</v>
      </c>
      <c r="L19" s="50">
        <v>1</v>
      </c>
      <c r="M19" s="6">
        <v>0.33</v>
      </c>
      <c r="N19" s="50">
        <v>1</v>
      </c>
      <c r="O19" s="50">
        <v>1</v>
      </c>
      <c r="P19" s="53">
        <v>0.67</v>
      </c>
      <c r="Q19" s="53">
        <v>0.67</v>
      </c>
      <c r="R19" s="53">
        <v>0.67</v>
      </c>
      <c r="S19" s="52">
        <v>1</v>
      </c>
      <c r="U19" s="130" t="str">
        <f t="shared" si="4"/>
        <v>not desired</v>
      </c>
      <c r="V19" s="130" t="str">
        <f t="shared" si="7"/>
        <v>not desired</v>
      </c>
      <c r="W19" s="130" t="str">
        <f t="shared" si="8"/>
        <v>not desired</v>
      </c>
      <c r="X19" s="130" t="str">
        <f t="shared" si="9"/>
        <v>not desired</v>
      </c>
      <c r="Y19" s="130" t="str">
        <f t="shared" si="5"/>
        <v>not desired</v>
      </c>
      <c r="Z19" s="130" t="str">
        <f t="shared" si="5"/>
        <v>not desired</v>
      </c>
      <c r="AA19" s="130" t="str">
        <f t="shared" si="5"/>
        <v>not desired</v>
      </c>
      <c r="AB19" s="130" t="str">
        <f t="shared" si="5"/>
        <v>not desired</v>
      </c>
      <c r="AC19" s="130" t="str">
        <f t="shared" si="5"/>
        <v>not desired</v>
      </c>
      <c r="AD19" s="130" t="str">
        <f t="shared" si="5"/>
        <v>not desired</v>
      </c>
      <c r="AE19" s="130" t="str">
        <f t="shared" si="5"/>
        <v>not desired</v>
      </c>
      <c r="AF19" s="130" t="str">
        <f t="shared" si="6"/>
        <v>not desired</v>
      </c>
      <c r="AG19" s="130" t="str">
        <f t="shared" si="6"/>
        <v>not desired</v>
      </c>
      <c r="AH19" s="130" t="str">
        <f t="shared" si="6"/>
        <v>not desired</v>
      </c>
      <c r="AI19" s="130" t="str">
        <f t="shared" si="6"/>
        <v>not desired</v>
      </c>
    </row>
    <row r="20" spans="1:35" s="20" customFormat="1" ht="33" customHeight="1" x14ac:dyDescent="0.25">
      <c r="A20" s="122">
        <v>2.17</v>
      </c>
      <c r="B20" s="46" t="s">
        <v>129</v>
      </c>
      <c r="C20" s="23" t="s">
        <v>69</v>
      </c>
      <c r="D20" s="19" t="str">
        <f t="shared" si="0"/>
        <v>not desired</v>
      </c>
      <c r="E20" s="6">
        <v>0.33</v>
      </c>
      <c r="F20" s="6">
        <v>0.33</v>
      </c>
      <c r="G20" s="6">
        <v>0.33</v>
      </c>
      <c r="H20" s="6">
        <v>0.33</v>
      </c>
      <c r="I20" s="50">
        <v>1</v>
      </c>
      <c r="J20" s="51">
        <v>0.67</v>
      </c>
      <c r="K20" s="50">
        <v>1</v>
      </c>
      <c r="L20" s="6">
        <v>0.33</v>
      </c>
      <c r="M20" s="50">
        <v>1</v>
      </c>
      <c r="N20" s="50">
        <v>1</v>
      </c>
      <c r="O20" s="50">
        <v>1</v>
      </c>
      <c r="P20" s="52">
        <v>1</v>
      </c>
      <c r="Q20" s="52">
        <v>1</v>
      </c>
      <c r="R20" s="52">
        <v>1</v>
      </c>
      <c r="S20" s="52">
        <v>1</v>
      </c>
      <c r="U20" s="130" t="str">
        <f t="shared" ref="U20:X25" si="10">IF($D20="not desired","not desired",($D20*E20))</f>
        <v>not desired</v>
      </c>
      <c r="V20" s="130" t="str">
        <f t="shared" si="7"/>
        <v>not desired</v>
      </c>
      <c r="W20" s="130" t="str">
        <f t="shared" si="8"/>
        <v>not desired</v>
      </c>
      <c r="X20" s="130" t="str">
        <f t="shared" si="9"/>
        <v>not desired</v>
      </c>
      <c r="Y20" s="130" t="str">
        <f t="shared" si="5"/>
        <v>not desired</v>
      </c>
      <c r="Z20" s="130" t="str">
        <f t="shared" si="5"/>
        <v>not desired</v>
      </c>
      <c r="AA20" s="130" t="str">
        <f t="shared" si="5"/>
        <v>not desired</v>
      </c>
      <c r="AB20" s="130" t="str">
        <f t="shared" si="5"/>
        <v>not desired</v>
      </c>
      <c r="AC20" s="130" t="str">
        <f t="shared" si="5"/>
        <v>not desired</v>
      </c>
      <c r="AD20" s="130" t="str">
        <f t="shared" si="5"/>
        <v>not desired</v>
      </c>
      <c r="AE20" s="130" t="str">
        <f t="shared" si="5"/>
        <v>not desired</v>
      </c>
      <c r="AF20" s="130" t="str">
        <f t="shared" si="6"/>
        <v>not desired</v>
      </c>
      <c r="AG20" s="130" t="str">
        <f t="shared" si="6"/>
        <v>not desired</v>
      </c>
      <c r="AH20" s="130" t="str">
        <f t="shared" si="6"/>
        <v>not desired</v>
      </c>
      <c r="AI20" s="130" t="str">
        <f t="shared" si="6"/>
        <v>not desired</v>
      </c>
    </row>
    <row r="21" spans="1:35" s="20" customFormat="1" ht="36" customHeight="1" x14ac:dyDescent="0.25">
      <c r="A21" s="122">
        <v>2.1800000000000002</v>
      </c>
      <c r="B21" s="46" t="s">
        <v>76</v>
      </c>
      <c r="C21" s="23" t="s">
        <v>69</v>
      </c>
      <c r="D21" s="19" t="str">
        <f t="shared" si="0"/>
        <v>not desired</v>
      </c>
      <c r="E21" s="48">
        <v>0.67</v>
      </c>
      <c r="F21" s="48">
        <v>0.67</v>
      </c>
      <c r="G21" s="48">
        <v>0.67</v>
      </c>
      <c r="H21" s="6">
        <v>0.33</v>
      </c>
      <c r="I21" s="50">
        <v>1</v>
      </c>
      <c r="J21" s="51">
        <v>0.67</v>
      </c>
      <c r="K21" s="50">
        <v>1</v>
      </c>
      <c r="L21" s="51">
        <v>0.67</v>
      </c>
      <c r="M21" s="50">
        <v>1</v>
      </c>
      <c r="N21" s="51">
        <v>0.67</v>
      </c>
      <c r="O21" s="6">
        <v>0.33</v>
      </c>
      <c r="P21" s="52">
        <v>1</v>
      </c>
      <c r="Q21" s="53">
        <v>0.67</v>
      </c>
      <c r="R21" s="52">
        <v>1</v>
      </c>
      <c r="S21" s="52">
        <v>1</v>
      </c>
      <c r="U21" s="130" t="str">
        <f t="shared" si="10"/>
        <v>not desired</v>
      </c>
      <c r="V21" s="130" t="str">
        <f t="shared" si="10"/>
        <v>not desired</v>
      </c>
      <c r="W21" s="130" t="str">
        <f t="shared" si="10"/>
        <v>not desired</v>
      </c>
      <c r="X21" s="130" t="str">
        <f t="shared" si="10"/>
        <v>not desired</v>
      </c>
      <c r="Y21" s="130" t="str">
        <f t="shared" ref="Y21:AE25" si="11">IF($D21="not desired","not desired",($D21*I21))</f>
        <v>not desired</v>
      </c>
      <c r="Z21" s="130" t="str">
        <f t="shared" si="11"/>
        <v>not desired</v>
      </c>
      <c r="AA21" s="130" t="str">
        <f t="shared" si="11"/>
        <v>not desired</v>
      </c>
      <c r="AB21" s="130" t="str">
        <f t="shared" si="11"/>
        <v>not desired</v>
      </c>
      <c r="AC21" s="130" t="str">
        <f t="shared" si="11"/>
        <v>not desired</v>
      </c>
      <c r="AD21" s="130" t="str">
        <f t="shared" si="11"/>
        <v>not desired</v>
      </c>
      <c r="AE21" s="130" t="str">
        <f t="shared" si="11"/>
        <v>not desired</v>
      </c>
      <c r="AF21" s="130" t="str">
        <f t="shared" ref="AF21:AI25" si="12">IF($D21="not desired","not desired",($D21*P21))</f>
        <v>not desired</v>
      </c>
      <c r="AG21" s="130" t="str">
        <f t="shared" si="12"/>
        <v>not desired</v>
      </c>
      <c r="AH21" s="130" t="str">
        <f t="shared" si="12"/>
        <v>not desired</v>
      </c>
      <c r="AI21" s="130" t="str">
        <f t="shared" si="12"/>
        <v>not desired</v>
      </c>
    </row>
    <row r="22" spans="1:35" s="20" customFormat="1" ht="53.25" customHeight="1" x14ac:dyDescent="0.25">
      <c r="A22" s="122">
        <v>2.19</v>
      </c>
      <c r="B22" s="46" t="s">
        <v>77</v>
      </c>
      <c r="C22" s="23" t="s">
        <v>69</v>
      </c>
      <c r="D22" s="19" t="str">
        <f t="shared" si="0"/>
        <v>not desired</v>
      </c>
      <c r="E22" s="6">
        <v>0.33</v>
      </c>
      <c r="F22" s="6">
        <v>0.33</v>
      </c>
      <c r="G22" s="6">
        <v>0.33</v>
      </c>
      <c r="H22" s="6">
        <v>0.33</v>
      </c>
      <c r="I22" s="51">
        <v>0.67</v>
      </c>
      <c r="J22" s="51">
        <v>0.67</v>
      </c>
      <c r="K22" s="51">
        <v>0.67</v>
      </c>
      <c r="L22" s="51">
        <v>0.67</v>
      </c>
      <c r="M22" s="51">
        <v>0.67</v>
      </c>
      <c r="N22" s="51">
        <v>0.67</v>
      </c>
      <c r="O22" s="51">
        <v>0.67</v>
      </c>
      <c r="P22" s="52">
        <v>1</v>
      </c>
      <c r="Q22" s="52">
        <v>1</v>
      </c>
      <c r="R22" s="53">
        <v>0.67</v>
      </c>
      <c r="S22" s="53">
        <v>0.67</v>
      </c>
      <c r="U22" s="130" t="str">
        <f t="shared" si="10"/>
        <v>not desired</v>
      </c>
      <c r="V22" s="130" t="str">
        <f t="shared" si="10"/>
        <v>not desired</v>
      </c>
      <c r="W22" s="130" t="str">
        <f t="shared" si="10"/>
        <v>not desired</v>
      </c>
      <c r="X22" s="130" t="str">
        <f t="shared" si="10"/>
        <v>not desired</v>
      </c>
      <c r="Y22" s="130" t="str">
        <f t="shared" si="11"/>
        <v>not desired</v>
      </c>
      <c r="Z22" s="130" t="str">
        <f t="shared" si="11"/>
        <v>not desired</v>
      </c>
      <c r="AA22" s="130" t="str">
        <f t="shared" si="11"/>
        <v>not desired</v>
      </c>
      <c r="AB22" s="130" t="str">
        <f t="shared" si="11"/>
        <v>not desired</v>
      </c>
      <c r="AC22" s="130" t="str">
        <f t="shared" si="11"/>
        <v>not desired</v>
      </c>
      <c r="AD22" s="130" t="str">
        <f t="shared" si="11"/>
        <v>not desired</v>
      </c>
      <c r="AE22" s="130" t="str">
        <f t="shared" si="11"/>
        <v>not desired</v>
      </c>
      <c r="AF22" s="130" t="str">
        <f t="shared" si="12"/>
        <v>not desired</v>
      </c>
      <c r="AG22" s="130" t="str">
        <f t="shared" si="12"/>
        <v>not desired</v>
      </c>
      <c r="AH22" s="130" t="str">
        <f t="shared" si="12"/>
        <v>not desired</v>
      </c>
      <c r="AI22" s="130" t="str">
        <f t="shared" si="12"/>
        <v>not desired</v>
      </c>
    </row>
    <row r="23" spans="1:35" s="20" customFormat="1" ht="35.25" customHeight="1" x14ac:dyDescent="0.25">
      <c r="A23" s="122" t="s">
        <v>154</v>
      </c>
      <c r="B23" s="46" t="s">
        <v>78</v>
      </c>
      <c r="C23" s="23" t="s">
        <v>69</v>
      </c>
      <c r="D23" s="19" t="str">
        <f t="shared" si="0"/>
        <v>not desired</v>
      </c>
      <c r="E23" s="48">
        <v>0.67</v>
      </c>
      <c r="F23" s="48">
        <v>0.67</v>
      </c>
      <c r="G23" s="48">
        <v>0.67</v>
      </c>
      <c r="H23" s="6">
        <v>0.33</v>
      </c>
      <c r="I23" s="6">
        <v>0.33</v>
      </c>
      <c r="J23" s="6">
        <v>0.33</v>
      </c>
      <c r="K23" s="51">
        <v>0.67</v>
      </c>
      <c r="L23" s="51">
        <v>0.67</v>
      </c>
      <c r="M23" s="51">
        <v>0.67</v>
      </c>
      <c r="N23" s="51">
        <v>0.67</v>
      </c>
      <c r="O23" s="50">
        <v>1</v>
      </c>
      <c r="P23" s="53">
        <v>0.67</v>
      </c>
      <c r="Q23" s="52">
        <v>1</v>
      </c>
      <c r="R23" s="52">
        <v>1</v>
      </c>
      <c r="S23" s="53">
        <v>0.67</v>
      </c>
      <c r="U23" s="130" t="str">
        <f t="shared" si="10"/>
        <v>not desired</v>
      </c>
      <c r="V23" s="130" t="str">
        <f t="shared" si="10"/>
        <v>not desired</v>
      </c>
      <c r="W23" s="130" t="str">
        <f t="shared" si="10"/>
        <v>not desired</v>
      </c>
      <c r="X23" s="130" t="str">
        <f t="shared" si="10"/>
        <v>not desired</v>
      </c>
      <c r="Y23" s="130" t="str">
        <f t="shared" si="11"/>
        <v>not desired</v>
      </c>
      <c r="Z23" s="130" t="str">
        <f t="shared" si="11"/>
        <v>not desired</v>
      </c>
      <c r="AA23" s="130" t="str">
        <f t="shared" si="11"/>
        <v>not desired</v>
      </c>
      <c r="AB23" s="130" t="str">
        <f t="shared" si="11"/>
        <v>not desired</v>
      </c>
      <c r="AC23" s="130" t="str">
        <f t="shared" si="11"/>
        <v>not desired</v>
      </c>
      <c r="AD23" s="130" t="str">
        <f t="shared" si="11"/>
        <v>not desired</v>
      </c>
      <c r="AE23" s="130" t="str">
        <f t="shared" si="11"/>
        <v>not desired</v>
      </c>
      <c r="AF23" s="130" t="str">
        <f t="shared" si="12"/>
        <v>not desired</v>
      </c>
      <c r="AG23" s="130" t="str">
        <f t="shared" si="12"/>
        <v>not desired</v>
      </c>
      <c r="AH23" s="130" t="str">
        <f t="shared" si="12"/>
        <v>not desired</v>
      </c>
      <c r="AI23" s="130" t="str">
        <f t="shared" si="12"/>
        <v>not desired</v>
      </c>
    </row>
    <row r="24" spans="1:35" s="20" customFormat="1" ht="51" customHeight="1" x14ac:dyDescent="0.25">
      <c r="A24" s="122">
        <v>2.21</v>
      </c>
      <c r="B24" s="46" t="s">
        <v>79</v>
      </c>
      <c r="C24" s="23" t="s">
        <v>69</v>
      </c>
      <c r="D24" s="19" t="str">
        <f t="shared" si="0"/>
        <v>not desired</v>
      </c>
      <c r="E24" s="47">
        <v>1</v>
      </c>
      <c r="F24" s="48">
        <v>0.67</v>
      </c>
      <c r="G24" s="48">
        <v>0.67</v>
      </c>
      <c r="H24" s="48">
        <v>0.67</v>
      </c>
      <c r="I24" s="6">
        <v>0.33</v>
      </c>
      <c r="J24" s="6">
        <v>0.33</v>
      </c>
      <c r="K24" s="51">
        <v>0.67</v>
      </c>
      <c r="L24" s="51">
        <v>0.67</v>
      </c>
      <c r="M24" s="51">
        <v>0.67</v>
      </c>
      <c r="N24" s="50">
        <v>1</v>
      </c>
      <c r="O24" s="51">
        <v>0.67</v>
      </c>
      <c r="P24" s="53">
        <v>0.67</v>
      </c>
      <c r="Q24" s="53">
        <v>0.67</v>
      </c>
      <c r="R24" s="52">
        <v>1</v>
      </c>
      <c r="S24" s="53">
        <v>0.67</v>
      </c>
      <c r="U24" s="130" t="str">
        <f t="shared" si="10"/>
        <v>not desired</v>
      </c>
      <c r="V24" s="130" t="str">
        <f t="shared" si="10"/>
        <v>not desired</v>
      </c>
      <c r="W24" s="130" t="str">
        <f t="shared" si="10"/>
        <v>not desired</v>
      </c>
      <c r="X24" s="130" t="str">
        <f t="shared" si="10"/>
        <v>not desired</v>
      </c>
      <c r="Y24" s="130" t="str">
        <f t="shared" si="11"/>
        <v>not desired</v>
      </c>
      <c r="Z24" s="130" t="str">
        <f t="shared" si="11"/>
        <v>not desired</v>
      </c>
      <c r="AA24" s="130" t="str">
        <f t="shared" si="11"/>
        <v>not desired</v>
      </c>
      <c r="AB24" s="130" t="str">
        <f t="shared" si="11"/>
        <v>not desired</v>
      </c>
      <c r="AC24" s="130" t="str">
        <f t="shared" si="11"/>
        <v>not desired</v>
      </c>
      <c r="AD24" s="130" t="str">
        <f t="shared" si="11"/>
        <v>not desired</v>
      </c>
      <c r="AE24" s="130" t="str">
        <f t="shared" si="11"/>
        <v>not desired</v>
      </c>
      <c r="AF24" s="130" t="str">
        <f t="shared" si="12"/>
        <v>not desired</v>
      </c>
      <c r="AG24" s="130" t="str">
        <f t="shared" si="12"/>
        <v>not desired</v>
      </c>
      <c r="AH24" s="130" t="str">
        <f t="shared" si="12"/>
        <v>not desired</v>
      </c>
      <c r="AI24" s="130" t="str">
        <f t="shared" si="12"/>
        <v>not desired</v>
      </c>
    </row>
    <row r="25" spans="1:35" s="20" customFormat="1" ht="51.75" customHeight="1" thickBot="1" x14ac:dyDescent="0.3">
      <c r="A25" s="122">
        <v>2.2200000000000002</v>
      </c>
      <c r="B25" s="46" t="s">
        <v>80</v>
      </c>
      <c r="C25" s="23" t="s">
        <v>69</v>
      </c>
      <c r="D25" s="19" t="str">
        <f t="shared" si="0"/>
        <v>not desired</v>
      </c>
      <c r="E25" s="6">
        <v>0.33</v>
      </c>
      <c r="F25" s="6">
        <v>0.33</v>
      </c>
      <c r="G25" s="6">
        <v>0.33</v>
      </c>
      <c r="H25" s="6">
        <v>0.33</v>
      </c>
      <c r="I25" s="51">
        <v>0.67</v>
      </c>
      <c r="J25" s="6">
        <v>0.33</v>
      </c>
      <c r="K25" s="51">
        <v>0.67</v>
      </c>
      <c r="L25" s="51">
        <v>0.67</v>
      </c>
      <c r="M25" s="50">
        <v>1</v>
      </c>
      <c r="N25" s="51">
        <v>0.67</v>
      </c>
      <c r="O25" s="51">
        <v>0.67</v>
      </c>
      <c r="P25" s="53">
        <v>0.67</v>
      </c>
      <c r="Q25" s="6">
        <v>0.33</v>
      </c>
      <c r="R25" s="53">
        <v>0.67</v>
      </c>
      <c r="S25" s="52">
        <v>1</v>
      </c>
      <c r="U25" s="130" t="str">
        <f t="shared" si="10"/>
        <v>not desired</v>
      </c>
      <c r="V25" s="130" t="str">
        <f t="shared" si="10"/>
        <v>not desired</v>
      </c>
      <c r="W25" s="130" t="str">
        <f t="shared" si="10"/>
        <v>not desired</v>
      </c>
      <c r="X25" s="130" t="str">
        <f t="shared" si="10"/>
        <v>not desired</v>
      </c>
      <c r="Y25" s="130" t="str">
        <f t="shared" si="11"/>
        <v>not desired</v>
      </c>
      <c r="Z25" s="130" t="str">
        <f t="shared" si="11"/>
        <v>not desired</v>
      </c>
      <c r="AA25" s="130" t="str">
        <f t="shared" si="11"/>
        <v>not desired</v>
      </c>
      <c r="AB25" s="130" t="str">
        <f t="shared" si="11"/>
        <v>not desired</v>
      </c>
      <c r="AC25" s="130" t="str">
        <f t="shared" si="11"/>
        <v>not desired</v>
      </c>
      <c r="AD25" s="130" t="str">
        <f t="shared" si="11"/>
        <v>not desired</v>
      </c>
      <c r="AE25" s="130" t="str">
        <f t="shared" si="11"/>
        <v>not desired</v>
      </c>
      <c r="AF25" s="130" t="str">
        <f t="shared" si="12"/>
        <v>not desired</v>
      </c>
      <c r="AG25" s="130" t="str">
        <f t="shared" si="12"/>
        <v>not desired</v>
      </c>
      <c r="AH25" s="130" t="str">
        <f t="shared" si="12"/>
        <v>not desired</v>
      </c>
      <c r="AI25" s="130" t="str">
        <f t="shared" si="12"/>
        <v>not desired</v>
      </c>
    </row>
    <row r="26" spans="1:35" ht="15.75" hidden="1" x14ac:dyDescent="0.25">
      <c r="B26" s="54" t="s">
        <v>81</v>
      </c>
      <c r="C26" s="12">
        <f>SUM(D4:D25)</f>
        <v>0</v>
      </c>
      <c r="D26" s="13"/>
      <c r="E26" s="20"/>
      <c r="F26" s="20"/>
      <c r="G26" s="20"/>
      <c r="H26" s="20"/>
      <c r="I26" s="20"/>
      <c r="J26" s="20"/>
      <c r="K26" s="20"/>
      <c r="L26" s="20"/>
      <c r="M26" s="20"/>
      <c r="N26" s="20"/>
      <c r="O26" s="20"/>
      <c r="P26" s="20"/>
      <c r="Q26" s="20"/>
      <c r="R26" s="20"/>
      <c r="S26" s="20"/>
      <c r="U26" s="13"/>
      <c r="V26" s="13"/>
      <c r="W26" s="13"/>
      <c r="X26" s="13"/>
      <c r="Y26" s="13"/>
      <c r="Z26" s="13"/>
      <c r="AA26" s="13"/>
      <c r="AB26" s="13"/>
      <c r="AC26" s="13"/>
      <c r="AD26" s="13"/>
      <c r="AE26" s="13"/>
      <c r="AF26" s="13"/>
      <c r="AG26" s="13"/>
      <c r="AH26" s="13"/>
      <c r="AI26" s="13"/>
    </row>
    <row r="27" spans="1:35" ht="15.75" hidden="1" x14ac:dyDescent="0.25">
      <c r="B27" s="54" t="s">
        <v>82</v>
      </c>
      <c r="C27" s="12">
        <f>COUNTIF(C4:C25,"essential")</f>
        <v>0</v>
      </c>
      <c r="D27" s="13"/>
      <c r="U27" s="55">
        <f>SUM(U4:U25)</f>
        <v>0</v>
      </c>
      <c r="V27" s="44">
        <f t="shared" ref="V27:AI27" si="13">SUM(V4:V25)</f>
        <v>0</v>
      </c>
      <c r="W27" s="44">
        <f t="shared" si="13"/>
        <v>0</v>
      </c>
      <c r="X27" s="44">
        <f t="shared" si="13"/>
        <v>0</v>
      </c>
      <c r="Y27" s="44">
        <f t="shared" si="13"/>
        <v>0</v>
      </c>
      <c r="Z27" s="44">
        <f t="shared" si="13"/>
        <v>0</v>
      </c>
      <c r="AA27" s="44">
        <f t="shared" si="13"/>
        <v>0</v>
      </c>
      <c r="AB27" s="44">
        <f t="shared" si="13"/>
        <v>0</v>
      </c>
      <c r="AC27" s="44">
        <f t="shared" si="13"/>
        <v>0</v>
      </c>
      <c r="AD27" s="44">
        <f t="shared" si="13"/>
        <v>0</v>
      </c>
      <c r="AE27" s="44">
        <f t="shared" si="13"/>
        <v>0</v>
      </c>
      <c r="AF27" s="44">
        <f t="shared" si="13"/>
        <v>0</v>
      </c>
      <c r="AG27" s="44">
        <f t="shared" si="13"/>
        <v>0</v>
      </c>
      <c r="AH27" s="44">
        <f t="shared" si="13"/>
        <v>0</v>
      </c>
      <c r="AI27" s="44">
        <f t="shared" si="13"/>
        <v>0</v>
      </c>
    </row>
    <row r="28" spans="1:35" ht="16.5" hidden="1" thickBot="1" x14ac:dyDescent="0.3">
      <c r="B28" s="20"/>
      <c r="C28" s="12"/>
      <c r="D28" s="13"/>
      <c r="U28" s="44"/>
      <c r="V28" s="44"/>
      <c r="W28" s="44"/>
      <c r="X28" s="44"/>
      <c r="Y28" s="44"/>
      <c r="Z28" s="44"/>
      <c r="AA28" s="44"/>
      <c r="AB28" s="44"/>
      <c r="AC28" s="44"/>
      <c r="AD28" s="44"/>
      <c r="AE28" s="44"/>
      <c r="AF28" s="44"/>
      <c r="AG28" s="44"/>
      <c r="AH28" s="44"/>
      <c r="AI28" s="44"/>
    </row>
    <row r="29" spans="1:35" ht="16.5" thickBot="1" x14ac:dyDescent="0.3">
      <c r="A29" s="143" t="s">
        <v>83</v>
      </c>
      <c r="B29" s="144"/>
      <c r="C29" s="56"/>
      <c r="D29" s="57"/>
      <c r="E29" s="57"/>
      <c r="F29" s="57"/>
      <c r="G29" s="57"/>
      <c r="H29" s="57"/>
      <c r="I29" s="57"/>
      <c r="J29" s="57"/>
      <c r="K29" s="57"/>
      <c r="L29" s="57"/>
      <c r="M29" s="57"/>
      <c r="N29" s="57"/>
      <c r="O29" s="57"/>
      <c r="P29" s="57"/>
      <c r="Q29" s="57"/>
      <c r="R29" s="57"/>
      <c r="S29" s="57"/>
      <c r="T29" s="57"/>
      <c r="U29" s="124" t="e">
        <f>U27/$C$26</f>
        <v>#DIV/0!</v>
      </c>
      <c r="V29" s="123" t="e">
        <f t="shared" ref="V29:AI29" si="14">V27/$C$26</f>
        <v>#DIV/0!</v>
      </c>
      <c r="W29" s="123" t="e">
        <f t="shared" si="14"/>
        <v>#DIV/0!</v>
      </c>
      <c r="X29" s="123" t="e">
        <f t="shared" si="14"/>
        <v>#DIV/0!</v>
      </c>
      <c r="Y29" s="123" t="e">
        <f t="shared" si="14"/>
        <v>#DIV/0!</v>
      </c>
      <c r="Z29" s="123" t="e">
        <f t="shared" si="14"/>
        <v>#DIV/0!</v>
      </c>
      <c r="AA29" s="123" t="e">
        <f t="shared" si="14"/>
        <v>#DIV/0!</v>
      </c>
      <c r="AB29" s="123" t="e">
        <f t="shared" si="14"/>
        <v>#DIV/0!</v>
      </c>
      <c r="AC29" s="123" t="e">
        <f t="shared" si="14"/>
        <v>#DIV/0!</v>
      </c>
      <c r="AD29" s="123" t="e">
        <f t="shared" si="14"/>
        <v>#DIV/0!</v>
      </c>
      <c r="AE29" s="123" t="e">
        <f t="shared" si="14"/>
        <v>#DIV/0!</v>
      </c>
      <c r="AF29" s="123" t="e">
        <f t="shared" si="14"/>
        <v>#DIV/0!</v>
      </c>
      <c r="AG29" s="123" t="e">
        <f t="shared" si="14"/>
        <v>#DIV/0!</v>
      </c>
      <c r="AH29" s="123" t="e">
        <f t="shared" si="14"/>
        <v>#DIV/0!</v>
      </c>
      <c r="AI29" s="125" t="e">
        <f t="shared" si="14"/>
        <v>#DIV/0!</v>
      </c>
    </row>
    <row r="30" spans="1:35" ht="15.75" x14ac:dyDescent="0.25">
      <c r="A30" s="143" t="s">
        <v>174</v>
      </c>
      <c r="B30" s="144"/>
      <c r="C30" s="56">
        <f>COUNTIF(C4:C25,"very desirable")</f>
        <v>0</v>
      </c>
      <c r="D30" s="57">
        <f t="shared" ref="D30:T30" si="15">COUNTIF(D4:D25,"essential")</f>
        <v>0</v>
      </c>
      <c r="E30" s="57">
        <f t="shared" si="15"/>
        <v>0</v>
      </c>
      <c r="F30" s="57">
        <f t="shared" si="15"/>
        <v>0</v>
      </c>
      <c r="G30" s="57">
        <f t="shared" si="15"/>
        <v>0</v>
      </c>
      <c r="H30" s="57">
        <f t="shared" si="15"/>
        <v>0</v>
      </c>
      <c r="I30" s="57">
        <f t="shared" si="15"/>
        <v>0</v>
      </c>
      <c r="J30" s="57">
        <f t="shared" si="15"/>
        <v>0</v>
      </c>
      <c r="K30" s="57">
        <f t="shared" si="15"/>
        <v>0</v>
      </c>
      <c r="L30" s="57">
        <f t="shared" si="15"/>
        <v>0</v>
      </c>
      <c r="M30" s="57">
        <f t="shared" si="15"/>
        <v>0</v>
      </c>
      <c r="N30" s="57">
        <f t="shared" si="15"/>
        <v>0</v>
      </c>
      <c r="O30" s="57">
        <f t="shared" si="15"/>
        <v>0</v>
      </c>
      <c r="P30" s="57">
        <f t="shared" si="15"/>
        <v>0</v>
      </c>
      <c r="Q30" s="57">
        <f t="shared" si="15"/>
        <v>0</v>
      </c>
      <c r="R30" s="57">
        <f t="shared" si="15"/>
        <v>0</v>
      </c>
      <c r="S30" s="57">
        <f t="shared" si="15"/>
        <v>0</v>
      </c>
      <c r="T30" s="57">
        <f t="shared" si="15"/>
        <v>0</v>
      </c>
      <c r="U30" s="57">
        <f t="shared" ref="U30:AI30" si="16">COUNTIF(U4:U25,1)</f>
        <v>0</v>
      </c>
      <c r="V30" s="57">
        <f t="shared" si="16"/>
        <v>0</v>
      </c>
      <c r="W30" s="57">
        <f t="shared" si="16"/>
        <v>0</v>
      </c>
      <c r="X30" s="57">
        <f t="shared" si="16"/>
        <v>0</v>
      </c>
      <c r="Y30" s="57">
        <f t="shared" si="16"/>
        <v>0</v>
      </c>
      <c r="Z30" s="57">
        <f t="shared" si="16"/>
        <v>0</v>
      </c>
      <c r="AA30" s="57">
        <f t="shared" si="16"/>
        <v>0</v>
      </c>
      <c r="AB30" s="57">
        <f t="shared" si="16"/>
        <v>0</v>
      </c>
      <c r="AC30" s="57">
        <f t="shared" si="16"/>
        <v>0</v>
      </c>
      <c r="AD30" s="57">
        <f t="shared" si="16"/>
        <v>0</v>
      </c>
      <c r="AE30" s="57">
        <f t="shared" si="16"/>
        <v>0</v>
      </c>
      <c r="AF30" s="57">
        <f t="shared" si="16"/>
        <v>0</v>
      </c>
      <c r="AG30" s="57">
        <f t="shared" si="16"/>
        <v>0</v>
      </c>
      <c r="AH30" s="57">
        <f t="shared" si="16"/>
        <v>0</v>
      </c>
      <c r="AI30" s="57">
        <f t="shared" si="16"/>
        <v>0</v>
      </c>
    </row>
    <row r="31" spans="1:35" ht="69" customHeight="1" x14ac:dyDescent="0.25">
      <c r="A31" s="145" t="s">
        <v>175</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row>
    <row r="32" spans="1:35" ht="28.5" customHeight="1" x14ac:dyDescent="0.25">
      <c r="B32" s="58"/>
    </row>
    <row r="33" spans="3:35" ht="15.75" x14ac:dyDescent="0.25">
      <c r="C33" s="12"/>
      <c r="D33" s="13"/>
      <c r="U33" s="13"/>
      <c r="V33" s="13"/>
      <c r="W33" s="13"/>
      <c r="X33" s="13"/>
      <c r="Y33" s="13"/>
      <c r="Z33" s="13"/>
      <c r="AA33" s="13"/>
      <c r="AB33" s="13"/>
      <c r="AC33" s="13"/>
      <c r="AD33" s="13"/>
      <c r="AE33" s="13"/>
      <c r="AF33" s="13"/>
      <c r="AG33" s="13"/>
      <c r="AH33" s="13"/>
      <c r="AI33" s="13"/>
    </row>
  </sheetData>
  <mergeCells count="5">
    <mergeCell ref="E2:S2"/>
    <mergeCell ref="A3:B3"/>
    <mergeCell ref="A29:B29"/>
    <mergeCell ref="A30:B30"/>
    <mergeCell ref="A31:AI31"/>
  </mergeCells>
  <conditionalFormatting sqref="U4:AI25">
    <cfRule type="colorScale" priority="1">
      <colorScale>
        <cfvo type="min"/>
        <cfvo type="percentile" val="50"/>
        <cfvo type="max"/>
        <color rgb="FFF8696B"/>
        <color rgb="FFFFEB84"/>
        <color rgb="FF63BE7B"/>
      </colorScale>
    </cfRule>
  </conditionalFormatting>
  <conditionalFormatting sqref="U29:AI29">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C4:C25" xr:uid="{7B280D82-127E-41BC-8B14-D66FC95CFEDD}">
      <formula1>$AM$5:$AM$9</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ABBD-FD05-43B3-9CA8-10F5C2391BE3}">
  <dimension ref="A1:BP38"/>
  <sheetViews>
    <sheetView zoomScale="75" zoomScaleNormal="75" workbookViewId="0">
      <selection activeCell="C3" sqref="C3"/>
    </sheetView>
  </sheetViews>
  <sheetFormatPr defaultRowHeight="15" x14ac:dyDescent="0.25"/>
  <cols>
    <col min="1" max="1" width="5.42578125" style="11" customWidth="1"/>
    <col min="2" max="2" width="7" style="11" customWidth="1"/>
    <col min="3" max="3" width="62.85546875" style="11" customWidth="1"/>
    <col min="4" max="4" width="12" style="11" customWidth="1"/>
    <col min="5" max="7" width="9" style="11" hidden="1" customWidth="1"/>
    <col min="8" max="8" width="10.5703125" style="11" hidden="1" customWidth="1"/>
    <col min="9" max="9" width="10.5703125" style="108" hidden="1" customWidth="1"/>
    <col min="10" max="10" width="11.28515625" style="11" hidden="1" customWidth="1"/>
    <col min="11" max="11" width="9" style="11" hidden="1" customWidth="1"/>
    <col min="12" max="12" width="14" style="11" hidden="1" customWidth="1"/>
    <col min="13" max="13" width="10.28515625" style="11" hidden="1" customWidth="1"/>
    <col min="14" max="16" width="10.28515625" style="108" hidden="1" customWidth="1"/>
    <col min="17" max="17" width="12.140625" style="11" hidden="1" customWidth="1"/>
    <col min="18" max="18" width="9" style="11" hidden="1" customWidth="1"/>
    <col min="19" max="19" width="10.28515625" style="11" hidden="1" customWidth="1"/>
    <col min="20" max="20" width="13" style="11" hidden="1" customWidth="1"/>
    <col min="21" max="21" width="9" style="11" hidden="1" customWidth="1"/>
    <col min="22" max="22" width="14.85546875" style="11" customWidth="1"/>
    <col min="23" max="33" width="11.42578125" style="11" customWidth="1"/>
    <col min="34" max="34" width="14" style="11" customWidth="1"/>
    <col min="35" max="35" width="11.42578125" style="11" customWidth="1"/>
    <col min="36" max="36" width="13.28515625" style="11" customWidth="1"/>
    <col min="37" max="37" width="9.140625" style="11" customWidth="1"/>
    <col min="38" max="40" width="9.140625" style="11" hidden="1" customWidth="1"/>
    <col min="41" max="41" width="9.140625" style="112" hidden="1" customWidth="1"/>
    <col min="42" max="45" width="9.140625" style="11" hidden="1" customWidth="1"/>
    <col min="46" max="48" width="9.140625" style="112" hidden="1" customWidth="1"/>
    <col min="49" max="56" width="9.140625" style="11" hidden="1" customWidth="1"/>
    <col min="57" max="57" width="9.140625" style="112" hidden="1" customWidth="1"/>
    <col min="58" max="61" width="9.140625" style="11" hidden="1" customWidth="1"/>
    <col min="62" max="64" width="9.140625" style="112" hidden="1" customWidth="1"/>
    <col min="65" max="68" width="9.140625" style="11" hidden="1" customWidth="1"/>
    <col min="69" max="16384" width="9.140625" style="11"/>
  </cols>
  <sheetData>
    <row r="1" spans="1:68" s="33" customFormat="1" ht="34.5" customHeight="1" x14ac:dyDescent="0.25">
      <c r="B1" s="59" t="s">
        <v>162</v>
      </c>
      <c r="C1" s="60"/>
      <c r="D1" s="61"/>
      <c r="E1" s="35"/>
      <c r="I1" s="105"/>
      <c r="N1" s="105"/>
      <c r="O1" s="105"/>
      <c r="P1" s="105"/>
      <c r="V1" s="62"/>
      <c r="W1" s="62"/>
      <c r="X1" s="62"/>
      <c r="Y1" s="62"/>
      <c r="Z1" s="62"/>
      <c r="AA1" s="62"/>
      <c r="AB1" s="62"/>
      <c r="AC1" s="62"/>
      <c r="AD1" s="62"/>
      <c r="AE1" s="62"/>
      <c r="AF1" s="62"/>
      <c r="AG1" s="62"/>
      <c r="AH1" s="62"/>
      <c r="AI1" s="62"/>
      <c r="AJ1" s="62"/>
      <c r="AL1" s="63" t="s">
        <v>84</v>
      </c>
      <c r="BB1" s="63" t="s">
        <v>85</v>
      </c>
    </row>
    <row r="2" spans="1:68" s="33" customFormat="1" ht="49.5" customHeight="1" x14ac:dyDescent="0.25">
      <c r="B2" s="149" t="s">
        <v>161</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L2" s="63"/>
      <c r="BB2" s="63"/>
    </row>
    <row r="3" spans="1:68" s="68" customFormat="1" ht="94.5" customHeight="1" x14ac:dyDescent="0.25">
      <c r="A3" s="64"/>
      <c r="B3" s="65"/>
      <c r="C3" s="65" t="s">
        <v>171</v>
      </c>
      <c r="D3" s="18" t="s">
        <v>32</v>
      </c>
      <c r="E3" s="66" t="s">
        <v>86</v>
      </c>
      <c r="F3" s="20" t="s">
        <v>34</v>
      </c>
      <c r="G3" s="20" t="s">
        <v>35</v>
      </c>
      <c r="H3" s="20" t="s">
        <v>36</v>
      </c>
      <c r="I3" s="105" t="s">
        <v>121</v>
      </c>
      <c r="J3" s="20" t="s">
        <v>37</v>
      </c>
      <c r="K3" s="20" t="s">
        <v>38</v>
      </c>
      <c r="L3" s="20" t="s">
        <v>39</v>
      </c>
      <c r="M3" s="20" t="s">
        <v>40</v>
      </c>
      <c r="N3" s="105" t="s">
        <v>118</v>
      </c>
      <c r="O3" s="105" t="s">
        <v>119</v>
      </c>
      <c r="P3" s="105" t="s">
        <v>120</v>
      </c>
      <c r="Q3" s="20" t="s">
        <v>41</v>
      </c>
      <c r="R3" s="20" t="s">
        <v>42</v>
      </c>
      <c r="S3" s="20" t="s">
        <v>43</v>
      </c>
      <c r="T3" s="20" t="s">
        <v>44</v>
      </c>
      <c r="U3" s="67"/>
      <c r="V3" s="117" t="s">
        <v>45</v>
      </c>
      <c r="W3" s="117" t="s">
        <v>46</v>
      </c>
      <c r="X3" s="117" t="s">
        <v>47</v>
      </c>
      <c r="Y3" s="117" t="s">
        <v>152</v>
      </c>
      <c r="Z3" s="117" t="s">
        <v>37</v>
      </c>
      <c r="AA3" s="117" t="s">
        <v>48</v>
      </c>
      <c r="AB3" s="117" t="s">
        <v>39</v>
      </c>
      <c r="AC3" s="117" t="s">
        <v>40</v>
      </c>
      <c r="AD3" s="117" t="s">
        <v>151</v>
      </c>
      <c r="AE3" s="117" t="s">
        <v>150</v>
      </c>
      <c r="AF3" s="117" t="s">
        <v>149</v>
      </c>
      <c r="AG3" s="117" t="s">
        <v>41</v>
      </c>
      <c r="AH3" s="117" t="s">
        <v>49</v>
      </c>
      <c r="AI3" s="117" t="s">
        <v>43</v>
      </c>
      <c r="AJ3" s="117" t="s">
        <v>44</v>
      </c>
      <c r="AL3" s="69" t="s">
        <v>45</v>
      </c>
      <c r="AM3" s="69" t="s">
        <v>46</v>
      </c>
      <c r="AN3" s="69" t="s">
        <v>87</v>
      </c>
      <c r="AO3" s="69" t="s">
        <v>121</v>
      </c>
      <c r="AP3" s="69" t="s">
        <v>37</v>
      </c>
      <c r="AQ3" s="69" t="s">
        <v>48</v>
      </c>
      <c r="AR3" s="69" t="s">
        <v>39</v>
      </c>
      <c r="AS3" s="69" t="s">
        <v>40</v>
      </c>
      <c r="AT3" s="69" t="s">
        <v>118</v>
      </c>
      <c r="AU3" s="69" t="s">
        <v>119</v>
      </c>
      <c r="AV3" s="69" t="s">
        <v>120</v>
      </c>
      <c r="AW3" s="69" t="s">
        <v>41</v>
      </c>
      <c r="AX3" s="69" t="s">
        <v>49</v>
      </c>
      <c r="AY3" s="69" t="s">
        <v>43</v>
      </c>
      <c r="AZ3" s="69" t="s">
        <v>44</v>
      </c>
      <c r="BB3" s="69" t="s">
        <v>45</v>
      </c>
      <c r="BC3" s="69" t="s">
        <v>46</v>
      </c>
      <c r="BD3" s="69" t="s">
        <v>87</v>
      </c>
      <c r="BE3" s="69" t="s">
        <v>121</v>
      </c>
      <c r="BF3" s="69" t="s">
        <v>37</v>
      </c>
      <c r="BG3" s="69" t="s">
        <v>48</v>
      </c>
      <c r="BH3" s="69" t="s">
        <v>39</v>
      </c>
      <c r="BI3" s="69" t="s">
        <v>40</v>
      </c>
      <c r="BJ3" s="69" t="s">
        <v>118</v>
      </c>
      <c r="BK3" s="69" t="s">
        <v>119</v>
      </c>
      <c r="BL3" s="69" t="s">
        <v>120</v>
      </c>
      <c r="BM3" s="69" t="s">
        <v>41</v>
      </c>
      <c r="BN3" s="69" t="s">
        <v>49</v>
      </c>
      <c r="BO3" s="69" t="s">
        <v>43</v>
      </c>
      <c r="BP3" s="69" t="s">
        <v>44</v>
      </c>
    </row>
    <row r="4" spans="1:68" s="20" customFormat="1" ht="111.75" customHeight="1" x14ac:dyDescent="0.25">
      <c r="A4" s="151" t="s">
        <v>88</v>
      </c>
      <c r="B4" s="70">
        <v>3.1</v>
      </c>
      <c r="C4" s="46" t="s">
        <v>89</v>
      </c>
      <c r="D4" s="113" t="s">
        <v>141</v>
      </c>
      <c r="E4" s="71" t="str">
        <f>IF(D4="fully",1,IF(D4="to some extent",0.67,IF(D4="poorly",0.33,IF(D4="not at all",0,"don't know"))))</f>
        <v>don't know</v>
      </c>
      <c r="F4" s="72">
        <v>1</v>
      </c>
      <c r="G4" s="73"/>
      <c r="H4" s="73"/>
      <c r="I4" s="106"/>
      <c r="J4" s="73"/>
      <c r="K4" s="73"/>
      <c r="L4" s="73"/>
      <c r="M4" s="73"/>
      <c r="N4" s="106"/>
      <c r="O4" s="106"/>
      <c r="P4" s="106"/>
      <c r="Q4" s="73"/>
      <c r="R4" s="73"/>
      <c r="S4" s="73"/>
      <c r="T4" s="73"/>
      <c r="U4" s="46"/>
      <c r="V4" s="131" t="str">
        <f>IF(E4="don't know","not known",($E4*F4))</f>
        <v>not known</v>
      </c>
      <c r="W4" s="131" t="s">
        <v>90</v>
      </c>
      <c r="X4" s="131" t="s">
        <v>90</v>
      </c>
      <c r="Y4" s="131" t="s">
        <v>90</v>
      </c>
      <c r="Z4" s="131" t="s">
        <v>90</v>
      </c>
      <c r="AA4" s="131" t="s">
        <v>90</v>
      </c>
      <c r="AB4" s="131" t="s">
        <v>90</v>
      </c>
      <c r="AC4" s="131" t="s">
        <v>90</v>
      </c>
      <c r="AD4" s="131" t="s">
        <v>90</v>
      </c>
      <c r="AE4" s="131" t="s">
        <v>90</v>
      </c>
      <c r="AF4" s="131" t="s">
        <v>90</v>
      </c>
      <c r="AG4" s="131" t="s">
        <v>90</v>
      </c>
      <c r="AH4" s="131" t="s">
        <v>90</v>
      </c>
      <c r="AI4" s="131" t="s">
        <v>90</v>
      </c>
      <c r="AJ4" s="131" t="s">
        <v>90</v>
      </c>
      <c r="AL4" s="44">
        <f t="shared" ref="AL4:AL22" si="0">IF(V4="Does not affect ability to use this method", "Does not affect ability to use this method",IF(F4=1, 0, IF( AND( V4&gt;0, F4=0.5), 0,1)))</f>
        <v>0</v>
      </c>
      <c r="AM4" s="44" t="str">
        <f t="shared" ref="AM4:AM28" si="1">IF(W4="Does not affect ability to use this method", "Does not affect ability to use this method",IF(G4=1, 0, IF( AND( W4&gt;0, G4=0.5), 0,1)))</f>
        <v>Does not affect ability to use this method</v>
      </c>
      <c r="AN4" s="44" t="str">
        <f t="shared" ref="AN4:AO22" si="2">IF(X4="Does not affect ability to use this method", "Does not affect ability to use this method",IF(H4=1, 0, IF( AND( X4&gt;0, H4=0.5), 0,1)))</f>
        <v>Does not affect ability to use this method</v>
      </c>
      <c r="AO4" s="44" t="str">
        <f t="shared" si="2"/>
        <v>Does not affect ability to use this method</v>
      </c>
      <c r="AP4" s="44" t="str">
        <f t="shared" ref="AP4:AP28" si="3">IF(Z4="Does not affect ability to use this method", "Does not affect ability to use this method",IF(J4=1, 0, IF( AND( Z4&gt;0, J4=0.5), 0,1)))</f>
        <v>Does not affect ability to use this method</v>
      </c>
      <c r="AQ4" s="44" t="str">
        <f t="shared" ref="AQ4:AQ28" si="4">IF(AA4="Does not affect ability to use this method", "Does not affect ability to use this method",IF(K4=1, 0, IF( AND( AA4&gt;0, K4=0.5), 0,1)))</f>
        <v>Does not affect ability to use this method</v>
      </c>
      <c r="AR4" s="44" t="str">
        <f t="shared" ref="AR4:AR28" si="5">IF(AB4="Does not affect ability to use this method", "Does not affect ability to use this method",IF(L4=1, 0, IF( AND( AB4&gt;0, L4=0.5), 0,1)))</f>
        <v>Does not affect ability to use this method</v>
      </c>
      <c r="AS4" s="44" t="str">
        <f t="shared" ref="AS4:AV22" si="6">IF(AC4="Does not affect ability to use this method", "Does not affect ability to use this method",IF(M4=1, 0, IF( AND( AC4&gt;0, M4=0.5), 0,1)))</f>
        <v>Does not affect ability to use this method</v>
      </c>
      <c r="AT4" s="44" t="str">
        <f t="shared" si="6"/>
        <v>Does not affect ability to use this method</v>
      </c>
      <c r="AU4" s="44" t="str">
        <f t="shared" si="6"/>
        <v>Does not affect ability to use this method</v>
      </c>
      <c r="AV4" s="44" t="str">
        <f t="shared" si="6"/>
        <v>Does not affect ability to use this method</v>
      </c>
      <c r="AW4" s="44" t="str">
        <f t="shared" ref="AW4:AW28" si="7">IF(AG4="Does not affect ability to use this method", "Does not affect ability to use this method",IF(Q4=1, 0, IF( AND( AG4&gt;0, Q4=0.5), 0,1)))</f>
        <v>Does not affect ability to use this method</v>
      </c>
      <c r="AX4" s="44" t="str">
        <f t="shared" ref="AX4:AX28" si="8">IF(AH4="Does not affect ability to use this method", "Does not affect ability to use this method",IF(R4=1, 0, IF( AND( AH4&gt;0, R4=0.5), 0,1)))</f>
        <v>Does not affect ability to use this method</v>
      </c>
      <c r="AY4" s="44" t="str">
        <f t="shared" ref="AY4:AY28" si="9">IF(AI4="Does not affect ability to use this method", "Does not affect ability to use this method",IF(S4=1, 0, IF( AND( AI4&gt;0, S4=0.5), 0,1)))</f>
        <v>Does not affect ability to use this method</v>
      </c>
      <c r="AZ4" s="44" t="str">
        <f t="shared" ref="AZ4:AZ28" si="10">IF(AJ4="Does not affect ability to use this method", "Does not affect ability to use this method",IF(T4=1, 0, IF( AND( AJ4&gt;0, T4=0.5), 0,1)))</f>
        <v>Does not affect ability to use this method</v>
      </c>
      <c r="BA4" s="44"/>
      <c r="BB4" s="44">
        <f t="shared" ref="BB4" si="11">IF(AL4="Does not affect ability to use this method", "Does not affect ability to use this method",IF(F4=0.5, 0, IF( AND( V4&gt;0, F4=1), 0,1)))</f>
        <v>0</v>
      </c>
      <c r="BC4" s="44" t="str">
        <f t="shared" ref="BC4" si="12">IF(AM4="Does not affect ability to use this method", "Does not affect ability to use this method",IF(G4=0.5, 0, IF( AND( W4&gt;0, G4=1), 0,1)))</f>
        <v>Does not affect ability to use this method</v>
      </c>
      <c r="BD4" s="44" t="str">
        <f t="shared" ref="BD4" si="13">IF(AN4="Does not affect ability to use this method", "Does not affect ability to use this method",IF(H4=0.5, 0, IF( AND( X4&gt;0, H4=1), 0,1)))</f>
        <v>Does not affect ability to use this method</v>
      </c>
      <c r="BE4" s="44" t="str">
        <f t="shared" ref="BE4" si="14">IF(AO4="Does not affect ability to use this method", "Does not affect ability to use this method",IF(I4=0.5, 0, IF( AND( Y4&gt;0, I4=1), 0,1)))</f>
        <v>Does not affect ability to use this method</v>
      </c>
      <c r="BF4" s="44" t="str">
        <f t="shared" ref="BF4" si="15">IF(AP4="Does not affect ability to use this method", "Does not affect ability to use this method",IF(J4=0.5, 0, IF( AND( Z4&gt;0, J4=1), 0,1)))</f>
        <v>Does not affect ability to use this method</v>
      </c>
      <c r="BG4" s="44" t="str">
        <f t="shared" ref="BG4" si="16">IF(AQ4="Does not affect ability to use this method", "Does not affect ability to use this method",IF(K4=0.5, 0, IF( AND( AA4&gt;0, K4=1), 0,1)))</f>
        <v>Does not affect ability to use this method</v>
      </c>
      <c r="BH4" s="44" t="str">
        <f t="shared" ref="BH4" si="17">IF(AR4="Does not affect ability to use this method", "Does not affect ability to use this method",IF(L4=0.5, 0, IF( AND( AB4&gt;0, L4=1), 0,1)))</f>
        <v>Does not affect ability to use this method</v>
      </c>
      <c r="BI4" s="44" t="str">
        <f t="shared" ref="BI4" si="18">IF(AS4="Does not affect ability to use this method", "Does not affect ability to use this method",IF(M4=0.5, 0, IF( AND( AC4&gt;0, M4=1), 0,1)))</f>
        <v>Does not affect ability to use this method</v>
      </c>
      <c r="BJ4" s="44" t="str">
        <f t="shared" ref="BJ4" si="19">IF(AT4="Does not affect ability to use this method", "Does not affect ability to use this method",IF(N4=0.5, 0, IF( AND( AD4&gt;0, N4=1), 0,1)))</f>
        <v>Does not affect ability to use this method</v>
      </c>
      <c r="BK4" s="44" t="str">
        <f t="shared" ref="BK4" si="20">IF(AU4="Does not affect ability to use this method", "Does not affect ability to use this method",IF(O4=0.5, 0, IF( AND( AE4&gt;0, O4=1), 0,1)))</f>
        <v>Does not affect ability to use this method</v>
      </c>
      <c r="BL4" s="44" t="str">
        <f t="shared" ref="BL4" si="21">IF(AV4="Does not affect ability to use this method", "Does not affect ability to use this method",IF(P4=0.5, 0, IF( AND( AF4&gt;0, P4=1), 0,1)))</f>
        <v>Does not affect ability to use this method</v>
      </c>
      <c r="BM4" s="44" t="str">
        <f t="shared" ref="BM4" si="22">IF(AW4="Does not affect ability to use this method", "Does not affect ability to use this method",IF(Q4=0.5, 0, IF( AND( AG4&gt;0, Q4=1), 0,1)))</f>
        <v>Does not affect ability to use this method</v>
      </c>
      <c r="BN4" s="44" t="str">
        <f t="shared" ref="BN4" si="23">IF(AX4="Does not affect ability to use this method", "Does not affect ability to use this method",IF(R4=0.5, 0, IF( AND( AH4&gt;0, R4=1), 0,1)))</f>
        <v>Does not affect ability to use this method</v>
      </c>
      <c r="BO4" s="44" t="str">
        <f t="shared" ref="BO4" si="24">IF(AY4="Does not affect ability to use this method", "Does not affect ability to use this method",IF(S4=0.5, 0, IF( AND( AI4&gt;0, S4=1), 0,1)))</f>
        <v>Does not affect ability to use this method</v>
      </c>
      <c r="BP4" s="44" t="str">
        <f t="shared" ref="BP4" si="25">IF(AZ4="Does not affect ability to use this method", "Does not affect ability to use this method",IF(T4=0.5, 0, IF( AND( AJ4&gt;0, T4=1), 0,1)))</f>
        <v>Does not affect ability to use this method</v>
      </c>
    </row>
    <row r="5" spans="1:68" s="20" customFormat="1" ht="78.75" customHeight="1" x14ac:dyDescent="0.25">
      <c r="A5" s="151"/>
      <c r="B5" s="70">
        <v>3.2</v>
      </c>
      <c r="C5" s="46" t="s">
        <v>91</v>
      </c>
      <c r="D5" s="23" t="s">
        <v>141</v>
      </c>
      <c r="E5" s="71" t="str">
        <f>IF(D5="&gt;30",1,IF(D5="&lt;30",0,"don't know"))</f>
        <v>don't know</v>
      </c>
      <c r="F5" s="72">
        <v>1</v>
      </c>
      <c r="G5" s="72">
        <v>1</v>
      </c>
      <c r="H5" s="72">
        <v>1</v>
      </c>
      <c r="I5" s="72">
        <v>1</v>
      </c>
      <c r="J5" s="73"/>
      <c r="K5" s="73"/>
      <c r="L5" s="73"/>
      <c r="M5" s="73"/>
      <c r="N5" s="106"/>
      <c r="O5" s="106"/>
      <c r="P5" s="106"/>
      <c r="Q5" s="73"/>
      <c r="R5" s="73"/>
      <c r="S5" s="73"/>
      <c r="T5" s="73"/>
      <c r="U5" s="46"/>
      <c r="V5" s="131" t="str">
        <f t="shared" ref="V5:Y8" si="26">IF($E5="don't know","not known",($E5*F5))</f>
        <v>not known</v>
      </c>
      <c r="W5" s="131" t="str">
        <f t="shared" si="26"/>
        <v>not known</v>
      </c>
      <c r="X5" s="131" t="str">
        <f t="shared" si="26"/>
        <v>not known</v>
      </c>
      <c r="Y5" s="131" t="str">
        <f t="shared" si="26"/>
        <v>not known</v>
      </c>
      <c r="Z5" s="131" t="s">
        <v>90</v>
      </c>
      <c r="AA5" s="131" t="s">
        <v>90</v>
      </c>
      <c r="AB5" s="131" t="s">
        <v>90</v>
      </c>
      <c r="AC5" s="131" t="s">
        <v>90</v>
      </c>
      <c r="AD5" s="131" t="s">
        <v>90</v>
      </c>
      <c r="AE5" s="131" t="s">
        <v>90</v>
      </c>
      <c r="AF5" s="131" t="s">
        <v>90</v>
      </c>
      <c r="AG5" s="131" t="s">
        <v>90</v>
      </c>
      <c r="AH5" s="131" t="s">
        <v>90</v>
      </c>
      <c r="AI5" s="131" t="s">
        <v>90</v>
      </c>
      <c r="AJ5" s="131" t="s">
        <v>90</v>
      </c>
      <c r="AL5" s="44">
        <f t="shared" si="0"/>
        <v>0</v>
      </c>
      <c r="AM5" s="44">
        <f t="shared" si="1"/>
        <v>0</v>
      </c>
      <c r="AN5" s="44">
        <f t="shared" si="2"/>
        <v>0</v>
      </c>
      <c r="AO5" s="44">
        <f t="shared" si="2"/>
        <v>0</v>
      </c>
      <c r="AP5" s="44" t="str">
        <f t="shared" si="3"/>
        <v>Does not affect ability to use this method</v>
      </c>
      <c r="AQ5" s="44" t="str">
        <f t="shared" si="4"/>
        <v>Does not affect ability to use this method</v>
      </c>
      <c r="AR5" s="44" t="str">
        <f t="shared" si="5"/>
        <v>Does not affect ability to use this method</v>
      </c>
      <c r="AS5" s="44" t="str">
        <f t="shared" si="6"/>
        <v>Does not affect ability to use this method</v>
      </c>
      <c r="AT5" s="44" t="str">
        <f t="shared" si="6"/>
        <v>Does not affect ability to use this method</v>
      </c>
      <c r="AU5" s="44" t="str">
        <f t="shared" si="6"/>
        <v>Does not affect ability to use this method</v>
      </c>
      <c r="AV5" s="44" t="str">
        <f t="shared" si="6"/>
        <v>Does not affect ability to use this method</v>
      </c>
      <c r="AW5" s="44" t="str">
        <f t="shared" si="7"/>
        <v>Does not affect ability to use this method</v>
      </c>
      <c r="AX5" s="44" t="str">
        <f t="shared" si="8"/>
        <v>Does not affect ability to use this method</v>
      </c>
      <c r="AY5" s="44" t="str">
        <f t="shared" si="9"/>
        <v>Does not affect ability to use this method</v>
      </c>
      <c r="AZ5" s="44" t="str">
        <f t="shared" si="10"/>
        <v>Does not affect ability to use this method</v>
      </c>
      <c r="BA5" s="44"/>
      <c r="BB5" s="44">
        <f t="shared" ref="BB5:BB8" si="27">IF(AL5="Does not affect ability to use this method", "Does not affect ability to use this method",IF(F5=0.5, 0, IF( AND( V5&gt;0, F5=1), 0,1)))</f>
        <v>0</v>
      </c>
      <c r="BC5" s="44">
        <f t="shared" ref="BC5:BC8" si="28">IF(AM5="Does not affect ability to use this method", "Does not affect ability to use this method",IF(G5=0.5, 0, IF( AND( W5&gt;0, G5=1), 0,1)))</f>
        <v>0</v>
      </c>
      <c r="BD5" s="44">
        <f t="shared" ref="BD5:BD8" si="29">IF(AN5="Does not affect ability to use this method", "Does not affect ability to use this method",IF(H5=0.5, 0, IF( AND( X5&gt;0, H5=1), 0,1)))</f>
        <v>0</v>
      </c>
      <c r="BE5" s="44">
        <f t="shared" ref="BE5:BE8" si="30">IF(AO5="Does not affect ability to use this method", "Does not affect ability to use this method",IF(I5=0.5, 0, IF( AND( Y5&gt;0, I5=1), 0,1)))</f>
        <v>0</v>
      </c>
      <c r="BF5" s="44" t="str">
        <f t="shared" ref="BF5:BF8" si="31">IF(AP5="Does not affect ability to use this method", "Does not affect ability to use this method",IF(J5=0.5, 0, IF( AND( Z5&gt;0, J5=1), 0,1)))</f>
        <v>Does not affect ability to use this method</v>
      </c>
      <c r="BG5" s="44" t="str">
        <f t="shared" ref="BG5:BG8" si="32">IF(AQ5="Does not affect ability to use this method", "Does not affect ability to use this method",IF(K5=0.5, 0, IF( AND( AA5&gt;0, K5=1), 0,1)))</f>
        <v>Does not affect ability to use this method</v>
      </c>
      <c r="BH5" s="44" t="str">
        <f t="shared" ref="BH5:BH8" si="33">IF(AR5="Does not affect ability to use this method", "Does not affect ability to use this method",IF(L5=0.5, 0, IF( AND( AB5&gt;0, L5=1), 0,1)))</f>
        <v>Does not affect ability to use this method</v>
      </c>
      <c r="BI5" s="44" t="str">
        <f t="shared" ref="BI5:BI8" si="34">IF(AS5="Does not affect ability to use this method", "Does not affect ability to use this method",IF(M5=0.5, 0, IF( AND( AC5&gt;0, M5=1), 0,1)))</f>
        <v>Does not affect ability to use this method</v>
      </c>
      <c r="BJ5" s="44" t="str">
        <f t="shared" ref="BJ5:BJ8" si="35">IF(AT5="Does not affect ability to use this method", "Does not affect ability to use this method",IF(N5=0.5, 0, IF( AND( AD5&gt;0, N5=1), 0,1)))</f>
        <v>Does not affect ability to use this method</v>
      </c>
      <c r="BK5" s="44" t="str">
        <f t="shared" ref="BK5:BK8" si="36">IF(AU5="Does not affect ability to use this method", "Does not affect ability to use this method",IF(O5=0.5, 0, IF( AND( AE5&gt;0, O5=1), 0,1)))</f>
        <v>Does not affect ability to use this method</v>
      </c>
      <c r="BL5" s="44" t="str">
        <f t="shared" ref="BL5:BL8" si="37">IF(AV5="Does not affect ability to use this method", "Does not affect ability to use this method",IF(P5=0.5, 0, IF( AND( AF5&gt;0, P5=1), 0,1)))</f>
        <v>Does not affect ability to use this method</v>
      </c>
      <c r="BM5" s="44" t="str">
        <f t="shared" ref="BM5:BM8" si="38">IF(AW5="Does not affect ability to use this method", "Does not affect ability to use this method",IF(Q5=0.5, 0, IF( AND( AG5&gt;0, Q5=1), 0,1)))</f>
        <v>Does not affect ability to use this method</v>
      </c>
      <c r="BN5" s="44" t="str">
        <f t="shared" ref="BN5:BN8" si="39">IF(AX5="Does not affect ability to use this method", "Does not affect ability to use this method",IF(R5=0.5, 0, IF( AND( AH5&gt;0, R5=1), 0,1)))</f>
        <v>Does not affect ability to use this method</v>
      </c>
      <c r="BO5" s="44" t="str">
        <f t="shared" ref="BO5:BO8" si="40">IF(AY5="Does not affect ability to use this method", "Does not affect ability to use this method",IF(S5=0.5, 0, IF( AND( AI5&gt;0, S5=1), 0,1)))</f>
        <v>Does not affect ability to use this method</v>
      </c>
      <c r="BP5" s="44" t="str">
        <f t="shared" ref="BP5:BP8" si="41">IF(AZ5="Does not affect ability to use this method", "Does not affect ability to use this method",IF(T5=0.5, 0, IF( AND( AJ5&gt;0, T5=1), 0,1)))</f>
        <v>Does not affect ability to use this method</v>
      </c>
    </row>
    <row r="6" spans="1:68" s="20" customFormat="1" ht="95.25" customHeight="1" x14ac:dyDescent="0.25">
      <c r="A6" s="151"/>
      <c r="B6" s="70">
        <v>3.3</v>
      </c>
      <c r="C6" s="46" t="s">
        <v>92</v>
      </c>
      <c r="D6" s="23" t="s">
        <v>141</v>
      </c>
      <c r="E6" s="71" t="str">
        <f>IF(D6="&gt;30",1, IF(D6="&lt;30",0,"don't know"))</f>
        <v>don't know</v>
      </c>
      <c r="F6" s="72">
        <v>1</v>
      </c>
      <c r="G6" s="72">
        <v>1</v>
      </c>
      <c r="H6" s="72">
        <v>1</v>
      </c>
      <c r="I6" s="72">
        <v>1</v>
      </c>
      <c r="J6" s="74"/>
      <c r="K6" s="74"/>
      <c r="L6" s="74"/>
      <c r="M6" s="74"/>
      <c r="N6" s="109"/>
      <c r="O6" s="109"/>
      <c r="P6" s="109"/>
      <c r="Q6" s="74"/>
      <c r="R6" s="73"/>
      <c r="S6" s="74"/>
      <c r="T6" s="74"/>
      <c r="U6" s="46"/>
      <c r="V6" s="131" t="str">
        <f t="shared" si="26"/>
        <v>not known</v>
      </c>
      <c r="W6" s="131" t="str">
        <f t="shared" si="26"/>
        <v>not known</v>
      </c>
      <c r="X6" s="131" t="str">
        <f t="shared" si="26"/>
        <v>not known</v>
      </c>
      <c r="Y6" s="131" t="str">
        <f t="shared" si="26"/>
        <v>not known</v>
      </c>
      <c r="Z6" s="131" t="s">
        <v>90</v>
      </c>
      <c r="AA6" s="131" t="s">
        <v>90</v>
      </c>
      <c r="AB6" s="131" t="s">
        <v>90</v>
      </c>
      <c r="AC6" s="131" t="s">
        <v>90</v>
      </c>
      <c r="AD6" s="131" t="s">
        <v>90</v>
      </c>
      <c r="AE6" s="131" t="s">
        <v>90</v>
      </c>
      <c r="AF6" s="131" t="s">
        <v>90</v>
      </c>
      <c r="AG6" s="131" t="s">
        <v>90</v>
      </c>
      <c r="AH6" s="131" t="s">
        <v>90</v>
      </c>
      <c r="AI6" s="131" t="s">
        <v>90</v>
      </c>
      <c r="AJ6" s="131" t="s">
        <v>90</v>
      </c>
      <c r="AL6" s="44">
        <f t="shared" si="0"/>
        <v>0</v>
      </c>
      <c r="AM6" s="44">
        <f t="shared" si="1"/>
        <v>0</v>
      </c>
      <c r="AN6" s="44">
        <f t="shared" si="2"/>
        <v>0</v>
      </c>
      <c r="AO6" s="44">
        <f t="shared" si="2"/>
        <v>0</v>
      </c>
      <c r="AP6" s="44" t="str">
        <f t="shared" si="3"/>
        <v>Does not affect ability to use this method</v>
      </c>
      <c r="AQ6" s="44" t="str">
        <f t="shared" si="4"/>
        <v>Does not affect ability to use this method</v>
      </c>
      <c r="AR6" s="44" t="str">
        <f t="shared" si="5"/>
        <v>Does not affect ability to use this method</v>
      </c>
      <c r="AS6" s="44" t="str">
        <f t="shared" si="6"/>
        <v>Does not affect ability to use this method</v>
      </c>
      <c r="AT6" s="44" t="str">
        <f t="shared" si="6"/>
        <v>Does not affect ability to use this method</v>
      </c>
      <c r="AU6" s="44" t="str">
        <f t="shared" si="6"/>
        <v>Does not affect ability to use this method</v>
      </c>
      <c r="AV6" s="44" t="str">
        <f t="shared" si="6"/>
        <v>Does not affect ability to use this method</v>
      </c>
      <c r="AW6" s="44" t="str">
        <f t="shared" si="7"/>
        <v>Does not affect ability to use this method</v>
      </c>
      <c r="AX6" s="44" t="str">
        <f t="shared" si="8"/>
        <v>Does not affect ability to use this method</v>
      </c>
      <c r="AY6" s="44" t="str">
        <f t="shared" si="9"/>
        <v>Does not affect ability to use this method</v>
      </c>
      <c r="AZ6" s="44" t="str">
        <f t="shared" si="10"/>
        <v>Does not affect ability to use this method</v>
      </c>
      <c r="BA6" s="44"/>
      <c r="BB6" s="44">
        <f t="shared" si="27"/>
        <v>0</v>
      </c>
      <c r="BC6" s="44">
        <f t="shared" si="28"/>
        <v>0</v>
      </c>
      <c r="BD6" s="44">
        <f t="shared" si="29"/>
        <v>0</v>
      </c>
      <c r="BE6" s="44">
        <f t="shared" si="30"/>
        <v>0</v>
      </c>
      <c r="BF6" s="44" t="str">
        <f t="shared" si="31"/>
        <v>Does not affect ability to use this method</v>
      </c>
      <c r="BG6" s="44" t="str">
        <f t="shared" si="32"/>
        <v>Does not affect ability to use this method</v>
      </c>
      <c r="BH6" s="44" t="str">
        <f t="shared" si="33"/>
        <v>Does not affect ability to use this method</v>
      </c>
      <c r="BI6" s="44" t="str">
        <f t="shared" si="34"/>
        <v>Does not affect ability to use this method</v>
      </c>
      <c r="BJ6" s="44" t="str">
        <f t="shared" si="35"/>
        <v>Does not affect ability to use this method</v>
      </c>
      <c r="BK6" s="44" t="str">
        <f t="shared" si="36"/>
        <v>Does not affect ability to use this method</v>
      </c>
      <c r="BL6" s="44" t="str">
        <f t="shared" si="37"/>
        <v>Does not affect ability to use this method</v>
      </c>
      <c r="BM6" s="44" t="str">
        <f t="shared" si="38"/>
        <v>Does not affect ability to use this method</v>
      </c>
      <c r="BN6" s="44" t="str">
        <f t="shared" si="39"/>
        <v>Does not affect ability to use this method</v>
      </c>
      <c r="BO6" s="44" t="str">
        <f t="shared" si="40"/>
        <v>Does not affect ability to use this method</v>
      </c>
      <c r="BP6" s="44" t="str">
        <f t="shared" si="41"/>
        <v>Does not affect ability to use this method</v>
      </c>
    </row>
    <row r="7" spans="1:68" s="20" customFormat="1" ht="108.75" customHeight="1" x14ac:dyDescent="0.25">
      <c r="A7" s="151"/>
      <c r="B7" s="70">
        <v>3.4</v>
      </c>
      <c r="C7" s="46" t="s">
        <v>93</v>
      </c>
      <c r="D7" s="23" t="s">
        <v>141</v>
      </c>
      <c r="E7" s="71" t="str">
        <f>IF(D7="fully",1,IF(D7="to some extent",0.67,IF(D7="poorly",0.33,IF(D7="not at all",0,"don't know"))))</f>
        <v>don't know</v>
      </c>
      <c r="F7" s="72">
        <v>1</v>
      </c>
      <c r="G7" s="72">
        <v>1</v>
      </c>
      <c r="H7" s="72">
        <v>1</v>
      </c>
      <c r="I7" s="72">
        <v>1</v>
      </c>
      <c r="J7" s="73"/>
      <c r="K7" s="73"/>
      <c r="L7" s="73"/>
      <c r="M7" s="73"/>
      <c r="N7" s="106"/>
      <c r="O7" s="106"/>
      <c r="P7" s="106"/>
      <c r="Q7" s="73"/>
      <c r="R7" s="73"/>
      <c r="S7" s="73"/>
      <c r="T7" s="73"/>
      <c r="U7" s="46"/>
      <c r="V7" s="131" t="str">
        <f t="shared" si="26"/>
        <v>not known</v>
      </c>
      <c r="W7" s="131" t="str">
        <f t="shared" si="26"/>
        <v>not known</v>
      </c>
      <c r="X7" s="131" t="str">
        <f t="shared" si="26"/>
        <v>not known</v>
      </c>
      <c r="Y7" s="131" t="str">
        <f t="shared" si="26"/>
        <v>not known</v>
      </c>
      <c r="Z7" s="131" t="s">
        <v>90</v>
      </c>
      <c r="AA7" s="131" t="s">
        <v>90</v>
      </c>
      <c r="AB7" s="131" t="s">
        <v>90</v>
      </c>
      <c r="AC7" s="131" t="s">
        <v>90</v>
      </c>
      <c r="AD7" s="131" t="s">
        <v>90</v>
      </c>
      <c r="AE7" s="131" t="s">
        <v>90</v>
      </c>
      <c r="AF7" s="131" t="s">
        <v>90</v>
      </c>
      <c r="AG7" s="131" t="s">
        <v>90</v>
      </c>
      <c r="AH7" s="131" t="s">
        <v>90</v>
      </c>
      <c r="AI7" s="131" t="s">
        <v>90</v>
      </c>
      <c r="AJ7" s="131" t="s">
        <v>90</v>
      </c>
      <c r="AL7" s="44">
        <f t="shared" si="0"/>
        <v>0</v>
      </c>
      <c r="AM7" s="44">
        <f t="shared" si="1"/>
        <v>0</v>
      </c>
      <c r="AN7" s="44">
        <f t="shared" si="2"/>
        <v>0</v>
      </c>
      <c r="AO7" s="44">
        <f t="shared" si="2"/>
        <v>0</v>
      </c>
      <c r="AP7" s="44" t="str">
        <f t="shared" si="3"/>
        <v>Does not affect ability to use this method</v>
      </c>
      <c r="AQ7" s="44" t="str">
        <f t="shared" si="4"/>
        <v>Does not affect ability to use this method</v>
      </c>
      <c r="AR7" s="44" t="str">
        <f t="shared" si="5"/>
        <v>Does not affect ability to use this method</v>
      </c>
      <c r="AS7" s="44" t="str">
        <f t="shared" si="6"/>
        <v>Does not affect ability to use this method</v>
      </c>
      <c r="AT7" s="44" t="str">
        <f t="shared" si="6"/>
        <v>Does not affect ability to use this method</v>
      </c>
      <c r="AU7" s="44" t="str">
        <f t="shared" si="6"/>
        <v>Does not affect ability to use this method</v>
      </c>
      <c r="AV7" s="44" t="str">
        <f t="shared" si="6"/>
        <v>Does not affect ability to use this method</v>
      </c>
      <c r="AW7" s="44" t="str">
        <f t="shared" si="7"/>
        <v>Does not affect ability to use this method</v>
      </c>
      <c r="AX7" s="44" t="str">
        <f t="shared" si="8"/>
        <v>Does not affect ability to use this method</v>
      </c>
      <c r="AY7" s="44" t="str">
        <f t="shared" si="9"/>
        <v>Does not affect ability to use this method</v>
      </c>
      <c r="AZ7" s="44" t="str">
        <f t="shared" si="10"/>
        <v>Does not affect ability to use this method</v>
      </c>
      <c r="BA7" s="44"/>
      <c r="BB7" s="44">
        <f t="shared" si="27"/>
        <v>0</v>
      </c>
      <c r="BC7" s="44">
        <f t="shared" si="28"/>
        <v>0</v>
      </c>
      <c r="BD7" s="44">
        <f t="shared" si="29"/>
        <v>0</v>
      </c>
      <c r="BE7" s="44">
        <f t="shared" si="30"/>
        <v>0</v>
      </c>
      <c r="BF7" s="44" t="str">
        <f t="shared" si="31"/>
        <v>Does not affect ability to use this method</v>
      </c>
      <c r="BG7" s="44" t="str">
        <f t="shared" si="32"/>
        <v>Does not affect ability to use this method</v>
      </c>
      <c r="BH7" s="44" t="str">
        <f t="shared" si="33"/>
        <v>Does not affect ability to use this method</v>
      </c>
      <c r="BI7" s="44" t="str">
        <f t="shared" si="34"/>
        <v>Does not affect ability to use this method</v>
      </c>
      <c r="BJ7" s="44" t="str">
        <f t="shared" si="35"/>
        <v>Does not affect ability to use this method</v>
      </c>
      <c r="BK7" s="44" t="str">
        <f t="shared" si="36"/>
        <v>Does not affect ability to use this method</v>
      </c>
      <c r="BL7" s="44" t="str">
        <f t="shared" si="37"/>
        <v>Does not affect ability to use this method</v>
      </c>
      <c r="BM7" s="44" t="str">
        <f t="shared" si="38"/>
        <v>Does not affect ability to use this method</v>
      </c>
      <c r="BN7" s="44" t="str">
        <f t="shared" si="39"/>
        <v>Does not affect ability to use this method</v>
      </c>
      <c r="BO7" s="44" t="str">
        <f t="shared" si="40"/>
        <v>Does not affect ability to use this method</v>
      </c>
      <c r="BP7" s="44" t="str">
        <f t="shared" si="41"/>
        <v>Does not affect ability to use this method</v>
      </c>
    </row>
    <row r="8" spans="1:68" s="20" customFormat="1" ht="78.75" customHeight="1" x14ac:dyDescent="0.25">
      <c r="A8" s="151"/>
      <c r="B8" s="70">
        <v>3.5</v>
      </c>
      <c r="C8" s="46" t="s">
        <v>94</v>
      </c>
      <c r="D8" s="23" t="s">
        <v>141</v>
      </c>
      <c r="E8" s="71" t="str">
        <f>IF(D8="fully",1,IF(D8="to some extent",0.67,IF(D8="poorly",0.33,IF(D8="not at all",0,"don't know"))))</f>
        <v>don't know</v>
      </c>
      <c r="F8" s="72">
        <v>1</v>
      </c>
      <c r="G8" s="72">
        <v>1</v>
      </c>
      <c r="H8" s="72">
        <v>1</v>
      </c>
      <c r="I8" s="72">
        <v>1</v>
      </c>
      <c r="J8" s="73"/>
      <c r="K8" s="73"/>
      <c r="L8" s="73"/>
      <c r="M8" s="73"/>
      <c r="N8" s="106"/>
      <c r="O8" s="106"/>
      <c r="P8" s="106"/>
      <c r="Q8" s="73"/>
      <c r="R8" s="73"/>
      <c r="S8" s="73"/>
      <c r="T8" s="73"/>
      <c r="U8" s="46"/>
      <c r="V8" s="131" t="str">
        <f t="shared" si="26"/>
        <v>not known</v>
      </c>
      <c r="W8" s="131" t="str">
        <f t="shared" si="26"/>
        <v>not known</v>
      </c>
      <c r="X8" s="131" t="str">
        <f t="shared" si="26"/>
        <v>not known</v>
      </c>
      <c r="Y8" s="131" t="str">
        <f t="shared" si="26"/>
        <v>not known</v>
      </c>
      <c r="Z8" s="131" t="s">
        <v>90</v>
      </c>
      <c r="AA8" s="131" t="s">
        <v>90</v>
      </c>
      <c r="AB8" s="131" t="s">
        <v>90</v>
      </c>
      <c r="AC8" s="131" t="s">
        <v>90</v>
      </c>
      <c r="AD8" s="131" t="s">
        <v>90</v>
      </c>
      <c r="AE8" s="131" t="s">
        <v>90</v>
      </c>
      <c r="AF8" s="131" t="s">
        <v>90</v>
      </c>
      <c r="AG8" s="131" t="s">
        <v>90</v>
      </c>
      <c r="AH8" s="131" t="s">
        <v>90</v>
      </c>
      <c r="AI8" s="131" t="s">
        <v>90</v>
      </c>
      <c r="AJ8" s="131" t="s">
        <v>90</v>
      </c>
      <c r="AL8" s="44">
        <f t="shared" si="0"/>
        <v>0</v>
      </c>
      <c r="AM8" s="44">
        <f t="shared" si="1"/>
        <v>0</v>
      </c>
      <c r="AN8" s="44">
        <f t="shared" si="2"/>
        <v>0</v>
      </c>
      <c r="AO8" s="44">
        <f t="shared" si="2"/>
        <v>0</v>
      </c>
      <c r="AP8" s="44" t="str">
        <f t="shared" si="3"/>
        <v>Does not affect ability to use this method</v>
      </c>
      <c r="AQ8" s="44" t="str">
        <f t="shared" si="4"/>
        <v>Does not affect ability to use this method</v>
      </c>
      <c r="AR8" s="44" t="str">
        <f t="shared" si="5"/>
        <v>Does not affect ability to use this method</v>
      </c>
      <c r="AS8" s="44" t="str">
        <f t="shared" si="6"/>
        <v>Does not affect ability to use this method</v>
      </c>
      <c r="AT8" s="44" t="str">
        <f t="shared" si="6"/>
        <v>Does not affect ability to use this method</v>
      </c>
      <c r="AU8" s="44" t="str">
        <f t="shared" si="6"/>
        <v>Does not affect ability to use this method</v>
      </c>
      <c r="AV8" s="44" t="str">
        <f t="shared" si="6"/>
        <v>Does not affect ability to use this method</v>
      </c>
      <c r="AW8" s="44" t="str">
        <f t="shared" si="7"/>
        <v>Does not affect ability to use this method</v>
      </c>
      <c r="AX8" s="44" t="str">
        <f t="shared" si="8"/>
        <v>Does not affect ability to use this method</v>
      </c>
      <c r="AY8" s="44" t="str">
        <f t="shared" si="9"/>
        <v>Does not affect ability to use this method</v>
      </c>
      <c r="AZ8" s="44" t="str">
        <f t="shared" si="10"/>
        <v>Does not affect ability to use this method</v>
      </c>
      <c r="BA8" s="44"/>
      <c r="BB8" s="44">
        <f t="shared" si="27"/>
        <v>0</v>
      </c>
      <c r="BC8" s="44">
        <f t="shared" si="28"/>
        <v>0</v>
      </c>
      <c r="BD8" s="44">
        <f t="shared" si="29"/>
        <v>0</v>
      </c>
      <c r="BE8" s="44">
        <f t="shared" si="30"/>
        <v>0</v>
      </c>
      <c r="BF8" s="44" t="str">
        <f t="shared" si="31"/>
        <v>Does not affect ability to use this method</v>
      </c>
      <c r="BG8" s="44" t="str">
        <f t="shared" si="32"/>
        <v>Does not affect ability to use this method</v>
      </c>
      <c r="BH8" s="44" t="str">
        <f t="shared" si="33"/>
        <v>Does not affect ability to use this method</v>
      </c>
      <c r="BI8" s="44" t="str">
        <f t="shared" si="34"/>
        <v>Does not affect ability to use this method</v>
      </c>
      <c r="BJ8" s="44" t="str">
        <f t="shared" si="35"/>
        <v>Does not affect ability to use this method</v>
      </c>
      <c r="BK8" s="44" t="str">
        <f t="shared" si="36"/>
        <v>Does not affect ability to use this method</v>
      </c>
      <c r="BL8" s="44" t="str">
        <f t="shared" si="37"/>
        <v>Does not affect ability to use this method</v>
      </c>
      <c r="BM8" s="44" t="str">
        <f t="shared" si="38"/>
        <v>Does not affect ability to use this method</v>
      </c>
      <c r="BN8" s="44" t="str">
        <f t="shared" si="39"/>
        <v>Does not affect ability to use this method</v>
      </c>
      <c r="BO8" s="44" t="str">
        <f t="shared" si="40"/>
        <v>Does not affect ability to use this method</v>
      </c>
      <c r="BP8" s="44" t="str">
        <f t="shared" si="41"/>
        <v>Does not affect ability to use this method</v>
      </c>
    </row>
    <row r="9" spans="1:68" s="20" customFormat="1" ht="80.25" customHeight="1" x14ac:dyDescent="0.25">
      <c r="A9" s="151"/>
      <c r="B9" s="70">
        <v>3.6</v>
      </c>
      <c r="C9" s="46" t="s">
        <v>95</v>
      </c>
      <c r="D9" s="23" t="s">
        <v>141</v>
      </c>
      <c r="E9" s="71" t="str">
        <f>IF(D9="yes",1,IF(D9="no",0,"don't know"))</f>
        <v>don't know</v>
      </c>
      <c r="F9" s="72">
        <v>1</v>
      </c>
      <c r="G9" s="73"/>
      <c r="H9" s="73"/>
      <c r="I9" s="106"/>
      <c r="J9" s="73"/>
      <c r="K9" s="73"/>
      <c r="L9" s="73"/>
      <c r="M9" s="73"/>
      <c r="N9" s="106"/>
      <c r="O9" s="106"/>
      <c r="P9" s="106"/>
      <c r="Q9" s="73"/>
      <c r="R9" s="73"/>
      <c r="S9" s="73"/>
      <c r="T9" s="73"/>
      <c r="U9" s="46"/>
      <c r="V9" s="131" t="str">
        <f>IF($E9="don't know","not known",($E9*F9))</f>
        <v>not known</v>
      </c>
      <c r="W9" s="131" t="s">
        <v>90</v>
      </c>
      <c r="X9" s="131" t="s">
        <v>90</v>
      </c>
      <c r="Y9" s="131" t="s">
        <v>90</v>
      </c>
      <c r="Z9" s="131" t="s">
        <v>90</v>
      </c>
      <c r="AA9" s="131" t="s">
        <v>90</v>
      </c>
      <c r="AB9" s="131" t="s">
        <v>90</v>
      </c>
      <c r="AC9" s="131" t="s">
        <v>90</v>
      </c>
      <c r="AD9" s="131" t="s">
        <v>90</v>
      </c>
      <c r="AE9" s="131" t="s">
        <v>90</v>
      </c>
      <c r="AF9" s="131" t="s">
        <v>90</v>
      </c>
      <c r="AG9" s="131" t="s">
        <v>90</v>
      </c>
      <c r="AH9" s="131" t="s">
        <v>90</v>
      </c>
      <c r="AI9" s="131" t="s">
        <v>90</v>
      </c>
      <c r="AJ9" s="131" t="s">
        <v>90</v>
      </c>
      <c r="AL9" s="44">
        <f t="shared" si="0"/>
        <v>0</v>
      </c>
      <c r="AM9" s="44" t="str">
        <f t="shared" si="1"/>
        <v>Does not affect ability to use this method</v>
      </c>
      <c r="AN9" s="44" t="str">
        <f t="shared" si="2"/>
        <v>Does not affect ability to use this method</v>
      </c>
      <c r="AO9" s="44" t="str">
        <f t="shared" si="2"/>
        <v>Does not affect ability to use this method</v>
      </c>
      <c r="AP9" s="44" t="str">
        <f t="shared" si="3"/>
        <v>Does not affect ability to use this method</v>
      </c>
      <c r="AQ9" s="44" t="str">
        <f t="shared" si="4"/>
        <v>Does not affect ability to use this method</v>
      </c>
      <c r="AR9" s="44" t="str">
        <f t="shared" si="5"/>
        <v>Does not affect ability to use this method</v>
      </c>
      <c r="AS9" s="44" t="str">
        <f t="shared" si="6"/>
        <v>Does not affect ability to use this method</v>
      </c>
      <c r="AT9" s="44" t="str">
        <f t="shared" si="6"/>
        <v>Does not affect ability to use this method</v>
      </c>
      <c r="AU9" s="44" t="str">
        <f t="shared" si="6"/>
        <v>Does not affect ability to use this method</v>
      </c>
      <c r="AV9" s="44" t="str">
        <f t="shared" si="6"/>
        <v>Does not affect ability to use this method</v>
      </c>
      <c r="AW9" s="44" t="str">
        <f t="shared" si="7"/>
        <v>Does not affect ability to use this method</v>
      </c>
      <c r="AX9" s="44" t="str">
        <f t="shared" si="8"/>
        <v>Does not affect ability to use this method</v>
      </c>
      <c r="AY9" s="44" t="str">
        <f t="shared" si="9"/>
        <v>Does not affect ability to use this method</v>
      </c>
      <c r="AZ9" s="44" t="str">
        <f t="shared" si="10"/>
        <v>Does not affect ability to use this method</v>
      </c>
      <c r="BA9" s="44"/>
      <c r="BB9" s="44">
        <f t="shared" ref="BB9:BB23" si="42">IF(AL9="Does not affect ability to use this method", "Does not affect ability to use this method",IF(F9=0.5, 0, IF( AND( V9&gt;0, F9=1), 0,1)))</f>
        <v>0</v>
      </c>
      <c r="BC9" s="44" t="str">
        <f t="shared" ref="BC9:BC23" si="43">IF(AM9="Does not affect ability to use this method", "Does not affect ability to use this method",IF(G9=0.5, 0, IF( AND( W9&gt;0, G9=1), 0,1)))</f>
        <v>Does not affect ability to use this method</v>
      </c>
      <c r="BD9" s="44" t="str">
        <f t="shared" ref="BD9:BD23" si="44">IF(AN9="Does not affect ability to use this method", "Does not affect ability to use this method",IF(H9=0.5, 0, IF( AND( X9&gt;0, H9=1), 0,1)))</f>
        <v>Does not affect ability to use this method</v>
      </c>
      <c r="BE9" s="44" t="str">
        <f t="shared" ref="BE9:BE23" si="45">IF(AO9="Does not affect ability to use this method", "Does not affect ability to use this method",IF(I9=0.5, 0, IF( AND( Y9&gt;0, I9=1), 0,1)))</f>
        <v>Does not affect ability to use this method</v>
      </c>
      <c r="BF9" s="44" t="str">
        <f t="shared" ref="BF9:BF23" si="46">IF(AP9="Does not affect ability to use this method", "Does not affect ability to use this method",IF(J9=0.5, 0, IF( AND( Z9&gt;0, J9=1), 0,1)))</f>
        <v>Does not affect ability to use this method</v>
      </c>
      <c r="BG9" s="44" t="str">
        <f t="shared" ref="BG9:BG23" si="47">IF(AQ9="Does not affect ability to use this method", "Does not affect ability to use this method",IF(K9=0.5, 0, IF( AND( AA9&gt;0, K9=1), 0,1)))</f>
        <v>Does not affect ability to use this method</v>
      </c>
      <c r="BH9" s="44" t="str">
        <f t="shared" ref="BH9:BH23" si="48">IF(AR9="Does not affect ability to use this method", "Does not affect ability to use this method",IF(L9=0.5, 0, IF( AND( AB9&gt;0, L9=1), 0,1)))</f>
        <v>Does not affect ability to use this method</v>
      </c>
      <c r="BI9" s="44" t="str">
        <f t="shared" ref="BI9:BI23" si="49">IF(AS9="Does not affect ability to use this method", "Does not affect ability to use this method",IF(M9=0.5, 0, IF( AND( AC9&gt;0, M9=1), 0,1)))</f>
        <v>Does not affect ability to use this method</v>
      </c>
      <c r="BJ9" s="44" t="str">
        <f t="shared" ref="BJ9:BJ23" si="50">IF(AT9="Does not affect ability to use this method", "Does not affect ability to use this method",IF(N9=0.5, 0, IF( AND( AD9&gt;0, N9=1), 0,1)))</f>
        <v>Does not affect ability to use this method</v>
      </c>
      <c r="BK9" s="44" t="str">
        <f t="shared" ref="BK9:BK23" si="51">IF(AU9="Does not affect ability to use this method", "Does not affect ability to use this method",IF(O9=0.5, 0, IF( AND( AE9&gt;0, O9=1), 0,1)))</f>
        <v>Does not affect ability to use this method</v>
      </c>
      <c r="BL9" s="44" t="str">
        <f t="shared" ref="BL9:BL23" si="52">IF(AV9="Does not affect ability to use this method", "Does not affect ability to use this method",IF(P9=0.5, 0, IF( AND( AF9&gt;0, P9=1), 0,1)))</f>
        <v>Does not affect ability to use this method</v>
      </c>
      <c r="BM9" s="44" t="str">
        <f t="shared" ref="BM9:BM23" si="53">IF(AW9="Does not affect ability to use this method", "Does not affect ability to use this method",IF(Q9=0.5, 0, IF( AND( AG9&gt;0, Q9=1), 0,1)))</f>
        <v>Does not affect ability to use this method</v>
      </c>
      <c r="BN9" s="44" t="str">
        <f t="shared" ref="BN9:BN23" si="54">IF(AX9="Does not affect ability to use this method", "Does not affect ability to use this method",IF(R9=0.5, 0, IF( AND( AH9&gt;0, R9=1), 0,1)))</f>
        <v>Does not affect ability to use this method</v>
      </c>
      <c r="BO9" s="44" t="str">
        <f t="shared" ref="BO9:BO23" si="55">IF(AY9="Does not affect ability to use this method", "Does not affect ability to use this method",IF(S9=0.5, 0, IF( AND( AI9&gt;0, S9=1), 0,1)))</f>
        <v>Does not affect ability to use this method</v>
      </c>
      <c r="BP9" s="44" t="str">
        <f t="shared" ref="BP9:BP23" si="56">IF(AZ9="Does not affect ability to use this method", "Does not affect ability to use this method",IF(T9=0.5, 0, IF( AND( AJ9&gt;0, T9=1), 0,1)))</f>
        <v>Does not affect ability to use this method</v>
      </c>
    </row>
    <row r="10" spans="1:68" s="20" customFormat="1" ht="80.25" customHeight="1" x14ac:dyDescent="0.25">
      <c r="A10" s="151"/>
      <c r="B10" s="70">
        <v>3.7</v>
      </c>
      <c r="C10" s="46" t="s">
        <v>96</v>
      </c>
      <c r="D10" s="23" t="s">
        <v>141</v>
      </c>
      <c r="E10" s="71" t="str">
        <f>IF(D10="yes",1,IF(D10="no",0,"don't know"))</f>
        <v>don't know</v>
      </c>
      <c r="F10" s="75">
        <v>0.5</v>
      </c>
      <c r="G10" s="72">
        <v>1</v>
      </c>
      <c r="H10" s="72">
        <v>1</v>
      </c>
      <c r="I10" s="75">
        <v>0.5</v>
      </c>
      <c r="J10" s="73"/>
      <c r="K10" s="73"/>
      <c r="L10" s="73"/>
      <c r="M10" s="73"/>
      <c r="N10" s="106"/>
      <c r="O10" s="106"/>
      <c r="P10" s="82">
        <v>0.5</v>
      </c>
      <c r="Q10" s="73"/>
      <c r="R10" s="73"/>
      <c r="S10" s="73"/>
      <c r="T10" s="73"/>
      <c r="U10" s="46"/>
      <c r="V10" s="131" t="str">
        <f>IF($E10="don't know","not known",($E10*F10))</f>
        <v>not known</v>
      </c>
      <c r="W10" s="131" t="str">
        <f>IF($E10="don't know","not known",($E10*G10))</f>
        <v>not known</v>
      </c>
      <c r="X10" s="131" t="str">
        <f>IF($E10="don't know","not known",($E10*H10))</f>
        <v>not known</v>
      </c>
      <c r="Y10" s="131" t="str">
        <f>IF($E10="don't know","not known",($E10*I10))</f>
        <v>not known</v>
      </c>
      <c r="Z10" s="131" t="s">
        <v>90</v>
      </c>
      <c r="AA10" s="131" t="s">
        <v>90</v>
      </c>
      <c r="AB10" s="131" t="s">
        <v>90</v>
      </c>
      <c r="AC10" s="131" t="s">
        <v>90</v>
      </c>
      <c r="AD10" s="131" t="s">
        <v>90</v>
      </c>
      <c r="AE10" s="131" t="s">
        <v>90</v>
      </c>
      <c r="AF10" s="131" t="str">
        <f>IF($E10="don't know","not known",($E10*P10))</f>
        <v>not known</v>
      </c>
      <c r="AG10" s="131" t="s">
        <v>90</v>
      </c>
      <c r="AH10" s="131" t="s">
        <v>90</v>
      </c>
      <c r="AI10" s="131" t="s">
        <v>90</v>
      </c>
      <c r="AJ10" s="131" t="s">
        <v>90</v>
      </c>
      <c r="AL10" s="44">
        <f t="shared" si="0"/>
        <v>0</v>
      </c>
      <c r="AM10" s="44">
        <f t="shared" si="1"/>
        <v>0</v>
      </c>
      <c r="AN10" s="44">
        <f t="shared" si="2"/>
        <v>0</v>
      </c>
      <c r="AO10" s="44">
        <f t="shared" si="2"/>
        <v>0</v>
      </c>
      <c r="AP10" s="44" t="str">
        <f t="shared" si="3"/>
        <v>Does not affect ability to use this method</v>
      </c>
      <c r="AQ10" s="44" t="str">
        <f t="shared" si="4"/>
        <v>Does not affect ability to use this method</v>
      </c>
      <c r="AR10" s="44" t="str">
        <f t="shared" si="5"/>
        <v>Does not affect ability to use this method</v>
      </c>
      <c r="AS10" s="44" t="str">
        <f t="shared" si="6"/>
        <v>Does not affect ability to use this method</v>
      </c>
      <c r="AT10" s="44" t="str">
        <f t="shared" si="6"/>
        <v>Does not affect ability to use this method</v>
      </c>
      <c r="AU10" s="44" t="str">
        <f t="shared" si="6"/>
        <v>Does not affect ability to use this method</v>
      </c>
      <c r="AV10" s="44">
        <f t="shared" si="6"/>
        <v>0</v>
      </c>
      <c r="AW10" s="44" t="str">
        <f t="shared" si="7"/>
        <v>Does not affect ability to use this method</v>
      </c>
      <c r="AX10" s="44" t="str">
        <f t="shared" si="8"/>
        <v>Does not affect ability to use this method</v>
      </c>
      <c r="AY10" s="44" t="str">
        <f t="shared" si="9"/>
        <v>Does not affect ability to use this method</v>
      </c>
      <c r="AZ10" s="44" t="str">
        <f t="shared" si="10"/>
        <v>Does not affect ability to use this method</v>
      </c>
      <c r="BA10" s="44"/>
      <c r="BB10" s="44">
        <f t="shared" si="42"/>
        <v>0</v>
      </c>
      <c r="BC10" s="44">
        <f t="shared" si="43"/>
        <v>0</v>
      </c>
      <c r="BD10" s="44">
        <f t="shared" si="44"/>
        <v>0</v>
      </c>
      <c r="BE10" s="44">
        <f t="shared" si="45"/>
        <v>0</v>
      </c>
      <c r="BF10" s="44" t="str">
        <f t="shared" si="46"/>
        <v>Does not affect ability to use this method</v>
      </c>
      <c r="BG10" s="44" t="str">
        <f t="shared" si="47"/>
        <v>Does not affect ability to use this method</v>
      </c>
      <c r="BH10" s="44" t="str">
        <f t="shared" si="48"/>
        <v>Does not affect ability to use this method</v>
      </c>
      <c r="BI10" s="44" t="str">
        <f t="shared" si="49"/>
        <v>Does not affect ability to use this method</v>
      </c>
      <c r="BJ10" s="44" t="str">
        <f t="shared" si="50"/>
        <v>Does not affect ability to use this method</v>
      </c>
      <c r="BK10" s="44" t="str">
        <f t="shared" si="51"/>
        <v>Does not affect ability to use this method</v>
      </c>
      <c r="BL10" s="44">
        <f t="shared" si="52"/>
        <v>0</v>
      </c>
      <c r="BM10" s="44" t="str">
        <f t="shared" si="53"/>
        <v>Does not affect ability to use this method</v>
      </c>
      <c r="BN10" s="44" t="str">
        <f t="shared" si="54"/>
        <v>Does not affect ability to use this method</v>
      </c>
      <c r="BO10" s="44" t="str">
        <f t="shared" si="55"/>
        <v>Does not affect ability to use this method</v>
      </c>
      <c r="BP10" s="44" t="str">
        <f t="shared" si="56"/>
        <v>Does not affect ability to use this method</v>
      </c>
    </row>
    <row r="11" spans="1:68" s="20" customFormat="1" ht="63.75" customHeight="1" x14ac:dyDescent="0.25">
      <c r="A11" s="151"/>
      <c r="B11" s="70">
        <v>3.8</v>
      </c>
      <c r="C11" s="46" t="s">
        <v>97</v>
      </c>
      <c r="D11" s="23" t="s">
        <v>141</v>
      </c>
      <c r="E11" s="71" t="str">
        <f>IF(D11="yes",1,IF(D11="no",0,"don't know"))</f>
        <v>don't know</v>
      </c>
      <c r="F11" s="73"/>
      <c r="G11" s="73"/>
      <c r="H11" s="72">
        <v>1</v>
      </c>
      <c r="I11" s="106"/>
      <c r="J11" s="73"/>
      <c r="K11" s="73"/>
      <c r="L11" s="73"/>
      <c r="M11" s="73"/>
      <c r="N11" s="106"/>
      <c r="O11" s="106"/>
      <c r="P11" s="106"/>
      <c r="Q11" s="73"/>
      <c r="R11" s="73"/>
      <c r="S11" s="73"/>
      <c r="T11" s="73"/>
      <c r="U11" s="46"/>
      <c r="V11" s="131" t="s">
        <v>90</v>
      </c>
      <c r="W11" s="131" t="s">
        <v>90</v>
      </c>
      <c r="X11" s="131" t="str">
        <f>IF($E11="don't know","not known",($E11*H11))</f>
        <v>not known</v>
      </c>
      <c r="Y11" s="131" t="s">
        <v>90</v>
      </c>
      <c r="Z11" s="131" t="s">
        <v>90</v>
      </c>
      <c r="AA11" s="131" t="s">
        <v>90</v>
      </c>
      <c r="AB11" s="131" t="s">
        <v>90</v>
      </c>
      <c r="AC11" s="131" t="s">
        <v>90</v>
      </c>
      <c r="AD11" s="131" t="s">
        <v>90</v>
      </c>
      <c r="AE11" s="131" t="s">
        <v>90</v>
      </c>
      <c r="AF11" s="131" t="s">
        <v>90</v>
      </c>
      <c r="AG11" s="131" t="s">
        <v>90</v>
      </c>
      <c r="AH11" s="131" t="s">
        <v>90</v>
      </c>
      <c r="AI11" s="131" t="s">
        <v>90</v>
      </c>
      <c r="AJ11" s="131" t="s">
        <v>90</v>
      </c>
      <c r="AL11" s="44" t="str">
        <f t="shared" si="0"/>
        <v>Does not affect ability to use this method</v>
      </c>
      <c r="AM11" s="44" t="str">
        <f t="shared" si="1"/>
        <v>Does not affect ability to use this method</v>
      </c>
      <c r="AN11" s="44">
        <f t="shared" si="2"/>
        <v>0</v>
      </c>
      <c r="AO11" s="44" t="str">
        <f t="shared" si="2"/>
        <v>Does not affect ability to use this method</v>
      </c>
      <c r="AP11" s="44" t="str">
        <f t="shared" si="3"/>
        <v>Does not affect ability to use this method</v>
      </c>
      <c r="AQ11" s="44" t="str">
        <f t="shared" si="4"/>
        <v>Does not affect ability to use this method</v>
      </c>
      <c r="AR11" s="44" t="str">
        <f t="shared" si="5"/>
        <v>Does not affect ability to use this method</v>
      </c>
      <c r="AS11" s="44" t="str">
        <f t="shared" si="6"/>
        <v>Does not affect ability to use this method</v>
      </c>
      <c r="AT11" s="44" t="str">
        <f t="shared" si="6"/>
        <v>Does not affect ability to use this method</v>
      </c>
      <c r="AU11" s="44" t="str">
        <f t="shared" si="6"/>
        <v>Does not affect ability to use this method</v>
      </c>
      <c r="AV11" s="44" t="str">
        <f t="shared" si="6"/>
        <v>Does not affect ability to use this method</v>
      </c>
      <c r="AW11" s="44" t="str">
        <f t="shared" si="7"/>
        <v>Does not affect ability to use this method</v>
      </c>
      <c r="AX11" s="44" t="str">
        <f t="shared" si="8"/>
        <v>Does not affect ability to use this method</v>
      </c>
      <c r="AY11" s="44" t="str">
        <f t="shared" si="9"/>
        <v>Does not affect ability to use this method</v>
      </c>
      <c r="AZ11" s="44" t="str">
        <f t="shared" si="10"/>
        <v>Does not affect ability to use this method</v>
      </c>
      <c r="BA11" s="44"/>
      <c r="BB11" s="44" t="str">
        <f t="shared" si="42"/>
        <v>Does not affect ability to use this method</v>
      </c>
      <c r="BC11" s="44" t="str">
        <f t="shared" si="43"/>
        <v>Does not affect ability to use this method</v>
      </c>
      <c r="BD11" s="44">
        <f t="shared" si="44"/>
        <v>0</v>
      </c>
      <c r="BE11" s="44" t="str">
        <f t="shared" si="45"/>
        <v>Does not affect ability to use this method</v>
      </c>
      <c r="BF11" s="44" t="str">
        <f t="shared" si="46"/>
        <v>Does not affect ability to use this method</v>
      </c>
      <c r="BG11" s="44" t="str">
        <f t="shared" si="47"/>
        <v>Does not affect ability to use this method</v>
      </c>
      <c r="BH11" s="44" t="str">
        <f t="shared" si="48"/>
        <v>Does not affect ability to use this method</v>
      </c>
      <c r="BI11" s="44" t="str">
        <f t="shared" si="49"/>
        <v>Does not affect ability to use this method</v>
      </c>
      <c r="BJ11" s="44" t="str">
        <f t="shared" si="50"/>
        <v>Does not affect ability to use this method</v>
      </c>
      <c r="BK11" s="44" t="str">
        <f t="shared" si="51"/>
        <v>Does not affect ability to use this method</v>
      </c>
      <c r="BL11" s="44" t="str">
        <f t="shared" si="52"/>
        <v>Does not affect ability to use this method</v>
      </c>
      <c r="BM11" s="44" t="str">
        <f t="shared" si="53"/>
        <v>Does not affect ability to use this method</v>
      </c>
      <c r="BN11" s="44" t="str">
        <f t="shared" si="54"/>
        <v>Does not affect ability to use this method</v>
      </c>
      <c r="BO11" s="44" t="str">
        <f t="shared" si="55"/>
        <v>Does not affect ability to use this method</v>
      </c>
      <c r="BP11" s="44" t="str">
        <f t="shared" si="56"/>
        <v>Does not affect ability to use this method</v>
      </c>
    </row>
    <row r="12" spans="1:68" s="20" customFormat="1" ht="106.5" customHeight="1" x14ac:dyDescent="0.25">
      <c r="A12" s="151"/>
      <c r="B12" s="70">
        <v>3.9</v>
      </c>
      <c r="C12" s="46" t="s">
        <v>98</v>
      </c>
      <c r="D12" s="23" t="s">
        <v>141</v>
      </c>
      <c r="E12" s="71" t="str">
        <f t="shared" ref="E12:E27" si="57">IF(D12="fully",1,IF(D12="to some extent",0.67,IF(D12="poorly",0.33,IF(D12="not at all",0,"don't know"))))</f>
        <v>don't know</v>
      </c>
      <c r="F12" s="75">
        <v>0.5</v>
      </c>
      <c r="G12" s="72">
        <v>1</v>
      </c>
      <c r="H12" s="75">
        <v>0.5</v>
      </c>
      <c r="I12" s="75">
        <v>0.5</v>
      </c>
      <c r="J12" s="73"/>
      <c r="K12" s="73"/>
      <c r="L12" s="73"/>
      <c r="M12" s="73"/>
      <c r="N12" s="106"/>
      <c r="O12" s="106"/>
      <c r="P12" s="82">
        <v>0.5</v>
      </c>
      <c r="Q12" s="73"/>
      <c r="R12" s="73"/>
      <c r="S12" s="73"/>
      <c r="T12" s="73"/>
      <c r="U12" s="46"/>
      <c r="V12" s="131" t="str">
        <f>IF($E12="don't know","not known",($E12*F12))</f>
        <v>not known</v>
      </c>
      <c r="W12" s="131" t="str">
        <f>IF($E12="don't know","not known",($E12*G12))</f>
        <v>not known</v>
      </c>
      <c r="X12" s="131" t="str">
        <f>IF($E12="don't know","not known",($E12*H12))</f>
        <v>not known</v>
      </c>
      <c r="Y12" s="131" t="str">
        <f>IF($E12="don't know","not known",($E12*I12))</f>
        <v>not known</v>
      </c>
      <c r="Z12" s="131" t="s">
        <v>90</v>
      </c>
      <c r="AA12" s="131" t="s">
        <v>90</v>
      </c>
      <c r="AB12" s="131" t="s">
        <v>90</v>
      </c>
      <c r="AC12" s="131" t="s">
        <v>90</v>
      </c>
      <c r="AD12" s="131" t="s">
        <v>90</v>
      </c>
      <c r="AE12" s="131" t="s">
        <v>90</v>
      </c>
      <c r="AF12" s="131" t="str">
        <f>IF($E12="don't know","not known",($E12*P12))</f>
        <v>not known</v>
      </c>
      <c r="AG12" s="131" t="s">
        <v>90</v>
      </c>
      <c r="AH12" s="131" t="s">
        <v>90</v>
      </c>
      <c r="AI12" s="131" t="s">
        <v>90</v>
      </c>
      <c r="AJ12" s="131" t="s">
        <v>90</v>
      </c>
      <c r="AL12" s="44">
        <f t="shared" si="0"/>
        <v>0</v>
      </c>
      <c r="AM12" s="44">
        <f t="shared" si="1"/>
        <v>0</v>
      </c>
      <c r="AN12" s="44">
        <f t="shared" si="2"/>
        <v>0</v>
      </c>
      <c r="AO12" s="44">
        <f t="shared" si="2"/>
        <v>0</v>
      </c>
      <c r="AP12" s="44" t="str">
        <f t="shared" si="3"/>
        <v>Does not affect ability to use this method</v>
      </c>
      <c r="AQ12" s="44" t="str">
        <f t="shared" si="4"/>
        <v>Does not affect ability to use this method</v>
      </c>
      <c r="AR12" s="44" t="str">
        <f t="shared" si="5"/>
        <v>Does not affect ability to use this method</v>
      </c>
      <c r="AS12" s="44" t="str">
        <f t="shared" si="6"/>
        <v>Does not affect ability to use this method</v>
      </c>
      <c r="AT12" s="44" t="str">
        <f t="shared" si="6"/>
        <v>Does not affect ability to use this method</v>
      </c>
      <c r="AU12" s="44" t="str">
        <f t="shared" si="6"/>
        <v>Does not affect ability to use this method</v>
      </c>
      <c r="AV12" s="44">
        <f t="shared" si="6"/>
        <v>0</v>
      </c>
      <c r="AW12" s="44" t="str">
        <f t="shared" si="7"/>
        <v>Does not affect ability to use this method</v>
      </c>
      <c r="AX12" s="44" t="str">
        <f t="shared" si="8"/>
        <v>Does not affect ability to use this method</v>
      </c>
      <c r="AY12" s="44" t="str">
        <f t="shared" si="9"/>
        <v>Does not affect ability to use this method</v>
      </c>
      <c r="AZ12" s="44" t="str">
        <f t="shared" si="10"/>
        <v>Does not affect ability to use this method</v>
      </c>
      <c r="BA12" s="44"/>
      <c r="BB12" s="44">
        <f t="shared" si="42"/>
        <v>0</v>
      </c>
      <c r="BC12" s="44">
        <f t="shared" si="43"/>
        <v>0</v>
      </c>
      <c r="BD12" s="44">
        <f t="shared" si="44"/>
        <v>0</v>
      </c>
      <c r="BE12" s="44">
        <f t="shared" si="45"/>
        <v>0</v>
      </c>
      <c r="BF12" s="44" t="str">
        <f t="shared" si="46"/>
        <v>Does not affect ability to use this method</v>
      </c>
      <c r="BG12" s="44" t="str">
        <f t="shared" si="47"/>
        <v>Does not affect ability to use this method</v>
      </c>
      <c r="BH12" s="44" t="str">
        <f t="shared" si="48"/>
        <v>Does not affect ability to use this method</v>
      </c>
      <c r="BI12" s="44" t="str">
        <f t="shared" si="49"/>
        <v>Does not affect ability to use this method</v>
      </c>
      <c r="BJ12" s="44" t="str">
        <f t="shared" si="50"/>
        <v>Does not affect ability to use this method</v>
      </c>
      <c r="BK12" s="44" t="str">
        <f t="shared" si="51"/>
        <v>Does not affect ability to use this method</v>
      </c>
      <c r="BL12" s="44">
        <f t="shared" si="52"/>
        <v>0</v>
      </c>
      <c r="BM12" s="44" t="str">
        <f t="shared" si="53"/>
        <v>Does not affect ability to use this method</v>
      </c>
      <c r="BN12" s="44" t="str">
        <f t="shared" si="54"/>
        <v>Does not affect ability to use this method</v>
      </c>
      <c r="BO12" s="44" t="str">
        <f t="shared" si="55"/>
        <v>Does not affect ability to use this method</v>
      </c>
      <c r="BP12" s="44" t="str">
        <f t="shared" si="56"/>
        <v>Does not affect ability to use this method</v>
      </c>
    </row>
    <row r="13" spans="1:68" s="20" customFormat="1" ht="110.25" customHeight="1" x14ac:dyDescent="0.25">
      <c r="A13" s="151"/>
      <c r="B13" s="76" t="s">
        <v>99</v>
      </c>
      <c r="C13" s="46" t="s">
        <v>100</v>
      </c>
      <c r="D13" s="23" t="s">
        <v>141</v>
      </c>
      <c r="E13" s="71" t="str">
        <f t="shared" si="57"/>
        <v>don't know</v>
      </c>
      <c r="F13" s="73"/>
      <c r="G13" s="72">
        <v>1</v>
      </c>
      <c r="H13" s="73"/>
      <c r="I13" s="106"/>
      <c r="J13" s="73"/>
      <c r="K13" s="73"/>
      <c r="L13" s="73"/>
      <c r="M13" s="73"/>
      <c r="N13" s="106"/>
      <c r="O13" s="106"/>
      <c r="P13" s="82">
        <v>0.5</v>
      </c>
      <c r="Q13" s="73"/>
      <c r="R13" s="73"/>
      <c r="S13" s="73"/>
      <c r="T13" s="73"/>
      <c r="U13" s="46"/>
      <c r="V13" s="131" t="s">
        <v>90</v>
      </c>
      <c r="W13" s="131" t="str">
        <f>IF($E13="don't know","not known",($E13*G13))</f>
        <v>not known</v>
      </c>
      <c r="X13" s="131" t="s">
        <v>90</v>
      </c>
      <c r="Y13" s="131" t="s">
        <v>90</v>
      </c>
      <c r="Z13" s="131" t="s">
        <v>90</v>
      </c>
      <c r="AA13" s="131" t="s">
        <v>90</v>
      </c>
      <c r="AB13" s="131" t="s">
        <v>90</v>
      </c>
      <c r="AC13" s="131" t="s">
        <v>90</v>
      </c>
      <c r="AD13" s="131" t="s">
        <v>90</v>
      </c>
      <c r="AE13" s="131" t="s">
        <v>90</v>
      </c>
      <c r="AF13" s="131" t="str">
        <f>IF($E13="don't know","not known",($E13*P13))</f>
        <v>not known</v>
      </c>
      <c r="AG13" s="131" t="s">
        <v>90</v>
      </c>
      <c r="AH13" s="131" t="s">
        <v>90</v>
      </c>
      <c r="AI13" s="131" t="s">
        <v>90</v>
      </c>
      <c r="AJ13" s="131" t="s">
        <v>90</v>
      </c>
      <c r="AL13" s="44" t="str">
        <f t="shared" si="0"/>
        <v>Does not affect ability to use this method</v>
      </c>
      <c r="AM13" s="44">
        <f t="shared" si="1"/>
        <v>0</v>
      </c>
      <c r="AN13" s="44" t="str">
        <f t="shared" si="2"/>
        <v>Does not affect ability to use this method</v>
      </c>
      <c r="AO13" s="44" t="str">
        <f t="shared" si="2"/>
        <v>Does not affect ability to use this method</v>
      </c>
      <c r="AP13" s="44" t="str">
        <f t="shared" si="3"/>
        <v>Does not affect ability to use this method</v>
      </c>
      <c r="AQ13" s="44" t="str">
        <f t="shared" si="4"/>
        <v>Does not affect ability to use this method</v>
      </c>
      <c r="AR13" s="44" t="str">
        <f t="shared" si="5"/>
        <v>Does not affect ability to use this method</v>
      </c>
      <c r="AS13" s="44" t="str">
        <f t="shared" si="6"/>
        <v>Does not affect ability to use this method</v>
      </c>
      <c r="AT13" s="44" t="str">
        <f t="shared" si="6"/>
        <v>Does not affect ability to use this method</v>
      </c>
      <c r="AU13" s="44" t="str">
        <f t="shared" si="6"/>
        <v>Does not affect ability to use this method</v>
      </c>
      <c r="AV13" s="44">
        <f t="shared" si="6"/>
        <v>0</v>
      </c>
      <c r="AW13" s="44" t="str">
        <f t="shared" si="7"/>
        <v>Does not affect ability to use this method</v>
      </c>
      <c r="AX13" s="44" t="str">
        <f t="shared" si="8"/>
        <v>Does not affect ability to use this method</v>
      </c>
      <c r="AY13" s="44" t="str">
        <f t="shared" si="9"/>
        <v>Does not affect ability to use this method</v>
      </c>
      <c r="AZ13" s="44" t="str">
        <f t="shared" si="10"/>
        <v>Does not affect ability to use this method</v>
      </c>
      <c r="BA13" s="44"/>
      <c r="BB13" s="44" t="str">
        <f t="shared" si="42"/>
        <v>Does not affect ability to use this method</v>
      </c>
      <c r="BC13" s="44">
        <f t="shared" si="43"/>
        <v>0</v>
      </c>
      <c r="BD13" s="44" t="str">
        <f t="shared" si="44"/>
        <v>Does not affect ability to use this method</v>
      </c>
      <c r="BE13" s="44" t="str">
        <f t="shared" si="45"/>
        <v>Does not affect ability to use this method</v>
      </c>
      <c r="BF13" s="44" t="str">
        <f t="shared" si="46"/>
        <v>Does not affect ability to use this method</v>
      </c>
      <c r="BG13" s="44" t="str">
        <f t="shared" si="47"/>
        <v>Does not affect ability to use this method</v>
      </c>
      <c r="BH13" s="44" t="str">
        <f t="shared" si="48"/>
        <v>Does not affect ability to use this method</v>
      </c>
      <c r="BI13" s="44" t="str">
        <f t="shared" si="49"/>
        <v>Does not affect ability to use this method</v>
      </c>
      <c r="BJ13" s="44" t="str">
        <f t="shared" si="50"/>
        <v>Does not affect ability to use this method</v>
      </c>
      <c r="BK13" s="44" t="str">
        <f t="shared" si="51"/>
        <v>Does not affect ability to use this method</v>
      </c>
      <c r="BL13" s="44">
        <f t="shared" si="52"/>
        <v>0</v>
      </c>
      <c r="BM13" s="44" t="str">
        <f t="shared" si="53"/>
        <v>Does not affect ability to use this method</v>
      </c>
      <c r="BN13" s="44" t="str">
        <f t="shared" si="54"/>
        <v>Does not affect ability to use this method</v>
      </c>
      <c r="BO13" s="44" t="str">
        <f t="shared" si="55"/>
        <v>Does not affect ability to use this method</v>
      </c>
      <c r="BP13" s="44" t="str">
        <f t="shared" si="56"/>
        <v>Does not affect ability to use this method</v>
      </c>
    </row>
    <row r="14" spans="1:68" s="20" customFormat="1" ht="107.25" customHeight="1" x14ac:dyDescent="0.25">
      <c r="A14" s="152" t="s">
        <v>101</v>
      </c>
      <c r="B14" s="77" t="s">
        <v>102</v>
      </c>
      <c r="C14" s="46" t="s">
        <v>103</v>
      </c>
      <c r="D14" s="23" t="s">
        <v>141</v>
      </c>
      <c r="E14" s="71" t="str">
        <f t="shared" si="57"/>
        <v>don't know</v>
      </c>
      <c r="F14" s="73"/>
      <c r="G14" s="73"/>
      <c r="H14" s="73"/>
      <c r="I14" s="75">
        <v>0.5</v>
      </c>
      <c r="J14" s="73"/>
      <c r="K14" s="73"/>
      <c r="L14" s="73"/>
      <c r="M14" s="73"/>
      <c r="N14" s="106"/>
      <c r="O14" s="106"/>
      <c r="P14" s="80">
        <v>1</v>
      </c>
      <c r="Q14" s="73"/>
      <c r="R14" s="78">
        <v>1</v>
      </c>
      <c r="S14" s="73"/>
      <c r="T14" s="106"/>
      <c r="U14" s="46"/>
      <c r="V14" s="131" t="s">
        <v>90</v>
      </c>
      <c r="W14" s="131" t="s">
        <v>90</v>
      </c>
      <c r="X14" s="131" t="s">
        <v>90</v>
      </c>
      <c r="Y14" s="131" t="str">
        <f>IF($E14="don't know","not known",($E14*I14))</f>
        <v>not known</v>
      </c>
      <c r="Z14" s="131" t="s">
        <v>90</v>
      </c>
      <c r="AA14" s="131" t="s">
        <v>90</v>
      </c>
      <c r="AB14" s="131" t="s">
        <v>90</v>
      </c>
      <c r="AC14" s="131" t="s">
        <v>90</v>
      </c>
      <c r="AD14" s="131" t="s">
        <v>90</v>
      </c>
      <c r="AE14" s="131" t="s">
        <v>90</v>
      </c>
      <c r="AF14" s="131" t="str">
        <f>IF($E14="don't know","not known",($E14*P14))</f>
        <v>not known</v>
      </c>
      <c r="AG14" s="131" t="s">
        <v>90</v>
      </c>
      <c r="AH14" s="131" t="str">
        <f>IF($E14="don't know","not known",($E14*R14))</f>
        <v>not known</v>
      </c>
      <c r="AI14" s="131" t="s">
        <v>90</v>
      </c>
      <c r="AJ14" s="131" t="s">
        <v>90</v>
      </c>
      <c r="AL14" s="44" t="str">
        <f t="shared" si="0"/>
        <v>Does not affect ability to use this method</v>
      </c>
      <c r="AM14" s="44" t="str">
        <f t="shared" si="1"/>
        <v>Does not affect ability to use this method</v>
      </c>
      <c r="AN14" s="44" t="str">
        <f t="shared" si="2"/>
        <v>Does not affect ability to use this method</v>
      </c>
      <c r="AO14" s="44">
        <f t="shared" si="2"/>
        <v>0</v>
      </c>
      <c r="AP14" s="44" t="str">
        <f t="shared" si="3"/>
        <v>Does not affect ability to use this method</v>
      </c>
      <c r="AQ14" s="44" t="str">
        <f t="shared" si="4"/>
        <v>Does not affect ability to use this method</v>
      </c>
      <c r="AR14" s="44" t="str">
        <f t="shared" si="5"/>
        <v>Does not affect ability to use this method</v>
      </c>
      <c r="AS14" s="44" t="str">
        <f t="shared" si="6"/>
        <v>Does not affect ability to use this method</v>
      </c>
      <c r="AT14" s="44" t="str">
        <f t="shared" si="6"/>
        <v>Does not affect ability to use this method</v>
      </c>
      <c r="AU14" s="44" t="str">
        <f t="shared" si="6"/>
        <v>Does not affect ability to use this method</v>
      </c>
      <c r="AV14" s="44">
        <f t="shared" si="6"/>
        <v>0</v>
      </c>
      <c r="AW14" s="44" t="str">
        <f t="shared" si="7"/>
        <v>Does not affect ability to use this method</v>
      </c>
      <c r="AX14" s="44">
        <f t="shared" si="8"/>
        <v>0</v>
      </c>
      <c r="AY14" s="44" t="str">
        <f t="shared" si="9"/>
        <v>Does not affect ability to use this method</v>
      </c>
      <c r="AZ14" s="44" t="str">
        <f t="shared" si="10"/>
        <v>Does not affect ability to use this method</v>
      </c>
      <c r="BA14" s="44"/>
      <c r="BB14" s="44" t="str">
        <f t="shared" si="42"/>
        <v>Does not affect ability to use this method</v>
      </c>
      <c r="BC14" s="44" t="str">
        <f t="shared" si="43"/>
        <v>Does not affect ability to use this method</v>
      </c>
      <c r="BD14" s="44" t="str">
        <f t="shared" si="44"/>
        <v>Does not affect ability to use this method</v>
      </c>
      <c r="BE14" s="44">
        <f t="shared" si="45"/>
        <v>0</v>
      </c>
      <c r="BF14" s="44" t="str">
        <f t="shared" si="46"/>
        <v>Does not affect ability to use this method</v>
      </c>
      <c r="BG14" s="44" t="str">
        <f t="shared" si="47"/>
        <v>Does not affect ability to use this method</v>
      </c>
      <c r="BH14" s="44" t="str">
        <f t="shared" si="48"/>
        <v>Does not affect ability to use this method</v>
      </c>
      <c r="BI14" s="44" t="str">
        <f t="shared" si="49"/>
        <v>Does not affect ability to use this method</v>
      </c>
      <c r="BJ14" s="44" t="str">
        <f t="shared" si="50"/>
        <v>Does not affect ability to use this method</v>
      </c>
      <c r="BK14" s="44" t="str">
        <f t="shared" si="51"/>
        <v>Does not affect ability to use this method</v>
      </c>
      <c r="BL14" s="44">
        <f t="shared" si="52"/>
        <v>0</v>
      </c>
      <c r="BM14" s="44" t="str">
        <f t="shared" si="53"/>
        <v>Does not affect ability to use this method</v>
      </c>
      <c r="BN14" s="44">
        <f t="shared" si="54"/>
        <v>0</v>
      </c>
      <c r="BO14" s="44" t="str">
        <f t="shared" si="55"/>
        <v>Does not affect ability to use this method</v>
      </c>
      <c r="BP14" s="44" t="str">
        <f t="shared" si="56"/>
        <v>Does not affect ability to use this method</v>
      </c>
    </row>
    <row r="15" spans="1:68" s="20" customFormat="1" ht="95.25" customHeight="1" x14ac:dyDescent="0.25">
      <c r="A15" s="153"/>
      <c r="B15" s="79">
        <v>3.12</v>
      </c>
      <c r="C15" s="46" t="s">
        <v>104</v>
      </c>
      <c r="D15" s="23" t="s">
        <v>141</v>
      </c>
      <c r="E15" s="71" t="str">
        <f t="shared" si="57"/>
        <v>don't know</v>
      </c>
      <c r="F15" s="73"/>
      <c r="G15" s="73"/>
      <c r="H15" s="73"/>
      <c r="I15" s="106"/>
      <c r="J15" s="82">
        <v>0.5</v>
      </c>
      <c r="K15" s="80">
        <v>1</v>
      </c>
      <c r="L15" s="80">
        <v>1</v>
      </c>
      <c r="M15" s="82">
        <v>0.5</v>
      </c>
      <c r="N15" s="82">
        <v>0.5</v>
      </c>
      <c r="O15" s="80">
        <v>1</v>
      </c>
      <c r="P15" s="106"/>
      <c r="Q15" s="81">
        <v>0.5</v>
      </c>
      <c r="R15" s="73"/>
      <c r="S15" s="73"/>
      <c r="T15" s="73"/>
      <c r="U15" s="46"/>
      <c r="V15" s="131" t="s">
        <v>90</v>
      </c>
      <c r="W15" s="131" t="s">
        <v>90</v>
      </c>
      <c r="X15" s="131" t="s">
        <v>90</v>
      </c>
      <c r="Y15" s="131" t="s">
        <v>90</v>
      </c>
      <c r="Z15" s="131" t="str">
        <f t="shared" ref="Z15:AE15" si="58">IF($E15="don't know","not known",($E15*J15))</f>
        <v>not known</v>
      </c>
      <c r="AA15" s="131" t="str">
        <f t="shared" si="58"/>
        <v>not known</v>
      </c>
      <c r="AB15" s="131" t="str">
        <f t="shared" si="58"/>
        <v>not known</v>
      </c>
      <c r="AC15" s="131" t="str">
        <f t="shared" si="58"/>
        <v>not known</v>
      </c>
      <c r="AD15" s="131" t="str">
        <f t="shared" si="58"/>
        <v>not known</v>
      </c>
      <c r="AE15" s="131" t="str">
        <f t="shared" si="58"/>
        <v>not known</v>
      </c>
      <c r="AF15" s="131" t="s">
        <v>90</v>
      </c>
      <c r="AG15" s="131" t="str">
        <f>IF($E15="don't know","not known",($E15*Q15))</f>
        <v>not known</v>
      </c>
      <c r="AH15" s="131" t="s">
        <v>90</v>
      </c>
      <c r="AI15" s="131" t="s">
        <v>90</v>
      </c>
      <c r="AJ15" s="131" t="s">
        <v>90</v>
      </c>
      <c r="AL15" s="44" t="str">
        <f t="shared" si="0"/>
        <v>Does not affect ability to use this method</v>
      </c>
      <c r="AM15" s="44" t="str">
        <f t="shared" si="1"/>
        <v>Does not affect ability to use this method</v>
      </c>
      <c r="AN15" s="44" t="str">
        <f t="shared" si="2"/>
        <v>Does not affect ability to use this method</v>
      </c>
      <c r="AO15" s="44" t="str">
        <f t="shared" si="2"/>
        <v>Does not affect ability to use this method</v>
      </c>
      <c r="AP15" s="44">
        <f t="shared" si="3"/>
        <v>0</v>
      </c>
      <c r="AQ15" s="44">
        <f t="shared" si="4"/>
        <v>0</v>
      </c>
      <c r="AR15" s="44">
        <f t="shared" si="5"/>
        <v>0</v>
      </c>
      <c r="AS15" s="44">
        <f t="shared" si="6"/>
        <v>0</v>
      </c>
      <c r="AT15" s="44">
        <f t="shared" si="6"/>
        <v>0</v>
      </c>
      <c r="AU15" s="44">
        <f t="shared" si="6"/>
        <v>0</v>
      </c>
      <c r="AV15" s="44" t="str">
        <f t="shared" si="6"/>
        <v>Does not affect ability to use this method</v>
      </c>
      <c r="AW15" s="44">
        <f t="shared" si="7"/>
        <v>0</v>
      </c>
      <c r="AX15" s="44" t="str">
        <f t="shared" si="8"/>
        <v>Does not affect ability to use this method</v>
      </c>
      <c r="AY15" s="44" t="str">
        <f t="shared" si="9"/>
        <v>Does not affect ability to use this method</v>
      </c>
      <c r="AZ15" s="44" t="str">
        <f t="shared" si="10"/>
        <v>Does not affect ability to use this method</v>
      </c>
      <c r="BA15" s="44"/>
      <c r="BB15" s="44" t="str">
        <f t="shared" si="42"/>
        <v>Does not affect ability to use this method</v>
      </c>
      <c r="BC15" s="44" t="str">
        <f t="shared" si="43"/>
        <v>Does not affect ability to use this method</v>
      </c>
      <c r="BD15" s="44" t="str">
        <f t="shared" si="44"/>
        <v>Does not affect ability to use this method</v>
      </c>
      <c r="BE15" s="44" t="str">
        <f t="shared" si="45"/>
        <v>Does not affect ability to use this method</v>
      </c>
      <c r="BF15" s="44">
        <f t="shared" si="46"/>
        <v>0</v>
      </c>
      <c r="BG15" s="44">
        <f t="shared" si="47"/>
        <v>0</v>
      </c>
      <c r="BH15" s="44">
        <f t="shared" si="48"/>
        <v>0</v>
      </c>
      <c r="BI15" s="44">
        <f t="shared" si="49"/>
        <v>0</v>
      </c>
      <c r="BJ15" s="44">
        <f t="shared" si="50"/>
        <v>0</v>
      </c>
      <c r="BK15" s="44">
        <f t="shared" si="51"/>
        <v>0</v>
      </c>
      <c r="BL15" s="44" t="str">
        <f t="shared" si="52"/>
        <v>Does not affect ability to use this method</v>
      </c>
      <c r="BM15" s="44">
        <f t="shared" si="53"/>
        <v>0</v>
      </c>
      <c r="BN15" s="44" t="str">
        <f t="shared" si="54"/>
        <v>Does not affect ability to use this method</v>
      </c>
      <c r="BO15" s="44" t="str">
        <f t="shared" si="55"/>
        <v>Does not affect ability to use this method</v>
      </c>
      <c r="BP15" s="44" t="str">
        <f t="shared" si="56"/>
        <v>Does not affect ability to use this method</v>
      </c>
    </row>
    <row r="16" spans="1:68" s="20" customFormat="1" ht="95.25" customHeight="1" x14ac:dyDescent="0.25">
      <c r="A16" s="153"/>
      <c r="B16" s="79">
        <v>3.13</v>
      </c>
      <c r="C16" s="46" t="s">
        <v>105</v>
      </c>
      <c r="D16" s="23" t="s">
        <v>141</v>
      </c>
      <c r="E16" s="71" t="str">
        <f t="shared" si="57"/>
        <v>don't know</v>
      </c>
      <c r="F16" s="73"/>
      <c r="G16" s="73"/>
      <c r="H16" s="73"/>
      <c r="I16" s="106"/>
      <c r="J16" s="80">
        <v>1</v>
      </c>
      <c r="K16" s="73"/>
      <c r="L16" s="82">
        <v>0.5</v>
      </c>
      <c r="M16" s="80">
        <v>1</v>
      </c>
      <c r="N16" s="106"/>
      <c r="O16" s="106"/>
      <c r="P16" s="106"/>
      <c r="Q16" s="73"/>
      <c r="R16" s="73"/>
      <c r="S16" s="73"/>
      <c r="T16" s="73"/>
      <c r="U16" s="46"/>
      <c r="V16" s="131" t="s">
        <v>90</v>
      </c>
      <c r="W16" s="131" t="s">
        <v>90</v>
      </c>
      <c r="X16" s="131" t="s">
        <v>90</v>
      </c>
      <c r="Y16" s="131" t="s">
        <v>90</v>
      </c>
      <c r="Z16" s="131" t="str">
        <f>IF($E16="don't know","not known",($E16*J16))</f>
        <v>not known</v>
      </c>
      <c r="AA16" s="131" t="s">
        <v>90</v>
      </c>
      <c r="AB16" s="131" t="str">
        <f t="shared" ref="Y16:AJ19" si="59">IF($E16="don't know","not known",($E16*L16))</f>
        <v>not known</v>
      </c>
      <c r="AC16" s="131" t="str">
        <f t="shared" si="59"/>
        <v>not known</v>
      </c>
      <c r="AD16" s="131" t="s">
        <v>90</v>
      </c>
      <c r="AE16" s="131" t="s">
        <v>90</v>
      </c>
      <c r="AF16" s="131" t="s">
        <v>90</v>
      </c>
      <c r="AG16" s="131" t="s">
        <v>90</v>
      </c>
      <c r="AH16" s="131" t="s">
        <v>90</v>
      </c>
      <c r="AI16" s="131" t="s">
        <v>90</v>
      </c>
      <c r="AJ16" s="131" t="s">
        <v>90</v>
      </c>
      <c r="AL16" s="44" t="str">
        <f t="shared" si="0"/>
        <v>Does not affect ability to use this method</v>
      </c>
      <c r="AM16" s="44" t="str">
        <f t="shared" si="1"/>
        <v>Does not affect ability to use this method</v>
      </c>
      <c r="AN16" s="44" t="str">
        <f t="shared" si="2"/>
        <v>Does not affect ability to use this method</v>
      </c>
      <c r="AO16" s="44" t="str">
        <f t="shared" si="2"/>
        <v>Does not affect ability to use this method</v>
      </c>
      <c r="AP16" s="44">
        <f t="shared" si="3"/>
        <v>0</v>
      </c>
      <c r="AQ16" s="44" t="str">
        <f t="shared" si="4"/>
        <v>Does not affect ability to use this method</v>
      </c>
      <c r="AR16" s="44">
        <f t="shared" si="5"/>
        <v>0</v>
      </c>
      <c r="AS16" s="44">
        <f t="shared" si="6"/>
        <v>0</v>
      </c>
      <c r="AT16" s="44" t="str">
        <f t="shared" si="6"/>
        <v>Does not affect ability to use this method</v>
      </c>
      <c r="AU16" s="44" t="str">
        <f t="shared" si="6"/>
        <v>Does not affect ability to use this method</v>
      </c>
      <c r="AV16" s="44" t="str">
        <f t="shared" si="6"/>
        <v>Does not affect ability to use this method</v>
      </c>
      <c r="AW16" s="44" t="str">
        <f t="shared" si="7"/>
        <v>Does not affect ability to use this method</v>
      </c>
      <c r="AX16" s="44" t="str">
        <f t="shared" si="8"/>
        <v>Does not affect ability to use this method</v>
      </c>
      <c r="AY16" s="44" t="str">
        <f t="shared" si="9"/>
        <v>Does not affect ability to use this method</v>
      </c>
      <c r="AZ16" s="44" t="str">
        <f t="shared" si="10"/>
        <v>Does not affect ability to use this method</v>
      </c>
      <c r="BA16" s="44"/>
      <c r="BB16" s="44" t="str">
        <f t="shared" si="42"/>
        <v>Does not affect ability to use this method</v>
      </c>
      <c r="BC16" s="44" t="str">
        <f t="shared" si="43"/>
        <v>Does not affect ability to use this method</v>
      </c>
      <c r="BD16" s="44" t="str">
        <f t="shared" si="44"/>
        <v>Does not affect ability to use this method</v>
      </c>
      <c r="BE16" s="44" t="str">
        <f t="shared" si="45"/>
        <v>Does not affect ability to use this method</v>
      </c>
      <c r="BF16" s="44">
        <f t="shared" si="46"/>
        <v>0</v>
      </c>
      <c r="BG16" s="44" t="str">
        <f t="shared" si="47"/>
        <v>Does not affect ability to use this method</v>
      </c>
      <c r="BH16" s="44">
        <f t="shared" si="48"/>
        <v>0</v>
      </c>
      <c r="BI16" s="44">
        <f t="shared" si="49"/>
        <v>0</v>
      </c>
      <c r="BJ16" s="44" t="str">
        <f t="shared" si="50"/>
        <v>Does not affect ability to use this method</v>
      </c>
      <c r="BK16" s="44" t="str">
        <f t="shared" si="51"/>
        <v>Does not affect ability to use this method</v>
      </c>
      <c r="BL16" s="44" t="str">
        <f t="shared" si="52"/>
        <v>Does not affect ability to use this method</v>
      </c>
      <c r="BM16" s="44" t="str">
        <f t="shared" si="53"/>
        <v>Does not affect ability to use this method</v>
      </c>
      <c r="BN16" s="44" t="str">
        <f t="shared" si="54"/>
        <v>Does not affect ability to use this method</v>
      </c>
      <c r="BO16" s="44" t="str">
        <f t="shared" si="55"/>
        <v>Does not affect ability to use this method</v>
      </c>
      <c r="BP16" s="44" t="str">
        <f t="shared" si="56"/>
        <v>Does not affect ability to use this method</v>
      </c>
    </row>
    <row r="17" spans="1:68" s="20" customFormat="1" ht="95.25" customHeight="1" x14ac:dyDescent="0.25">
      <c r="A17" s="153"/>
      <c r="B17" s="79">
        <v>3.14</v>
      </c>
      <c r="C17" s="83" t="s">
        <v>163</v>
      </c>
      <c r="D17" s="23" t="s">
        <v>141</v>
      </c>
      <c r="E17" s="71" t="str">
        <f t="shared" si="57"/>
        <v>don't know</v>
      </c>
      <c r="F17" s="73"/>
      <c r="G17" s="73"/>
      <c r="H17" s="73"/>
      <c r="I17" s="106"/>
      <c r="J17" s="82">
        <v>0.5</v>
      </c>
      <c r="K17" s="82">
        <v>0.5</v>
      </c>
      <c r="L17" s="80">
        <v>1</v>
      </c>
      <c r="M17" s="82">
        <v>0.5</v>
      </c>
      <c r="N17" s="82">
        <v>0.5</v>
      </c>
      <c r="O17" s="82">
        <v>0.5</v>
      </c>
      <c r="P17" s="82">
        <v>0.5</v>
      </c>
      <c r="Q17" s="81">
        <v>0.5</v>
      </c>
      <c r="R17" s="73"/>
      <c r="S17" s="73"/>
      <c r="T17" s="81">
        <v>0.5</v>
      </c>
      <c r="U17" s="46"/>
      <c r="V17" s="131" t="s">
        <v>90</v>
      </c>
      <c r="W17" s="131" t="s">
        <v>90</v>
      </c>
      <c r="X17" s="131" t="s">
        <v>90</v>
      </c>
      <c r="Y17" s="131" t="s">
        <v>90</v>
      </c>
      <c r="Z17" s="131" t="str">
        <f>IF($E17="don't know","not known",($E17*J17))</f>
        <v>not known</v>
      </c>
      <c r="AA17" s="131" t="str">
        <f>IF($E17="don't know","not known",($E17*K17))</f>
        <v>not known</v>
      </c>
      <c r="AB17" s="131" t="str">
        <f t="shared" si="59"/>
        <v>not known</v>
      </c>
      <c r="AC17" s="131" t="str">
        <f t="shared" si="59"/>
        <v>not known</v>
      </c>
      <c r="AD17" s="131" t="str">
        <f t="shared" si="59"/>
        <v>not known</v>
      </c>
      <c r="AE17" s="131" t="str">
        <f t="shared" si="59"/>
        <v>not known</v>
      </c>
      <c r="AF17" s="131" t="str">
        <f t="shared" si="59"/>
        <v>not known</v>
      </c>
      <c r="AG17" s="131" t="str">
        <f>IF($E17="don't know","not known",($E17*Q17))</f>
        <v>not known</v>
      </c>
      <c r="AH17" s="131" t="s">
        <v>90</v>
      </c>
      <c r="AI17" s="131" t="s">
        <v>90</v>
      </c>
      <c r="AJ17" s="131" t="str">
        <f t="shared" ref="AJ17" si="60">IF($E17="don't know","not known",($E17*T17))</f>
        <v>not known</v>
      </c>
      <c r="AL17" s="44" t="str">
        <f t="shared" si="0"/>
        <v>Does not affect ability to use this method</v>
      </c>
      <c r="AM17" s="44" t="str">
        <f t="shared" si="1"/>
        <v>Does not affect ability to use this method</v>
      </c>
      <c r="AN17" s="44" t="str">
        <f t="shared" si="2"/>
        <v>Does not affect ability to use this method</v>
      </c>
      <c r="AO17" s="44" t="str">
        <f t="shared" si="2"/>
        <v>Does not affect ability to use this method</v>
      </c>
      <c r="AP17" s="44">
        <f t="shared" si="3"/>
        <v>0</v>
      </c>
      <c r="AQ17" s="44">
        <f t="shared" si="4"/>
        <v>0</v>
      </c>
      <c r="AR17" s="44">
        <f t="shared" si="5"/>
        <v>0</v>
      </c>
      <c r="AS17" s="44">
        <f t="shared" si="6"/>
        <v>0</v>
      </c>
      <c r="AT17" s="44">
        <f t="shared" si="6"/>
        <v>0</v>
      </c>
      <c r="AU17" s="44">
        <f t="shared" si="6"/>
        <v>0</v>
      </c>
      <c r="AV17" s="44">
        <f t="shared" si="6"/>
        <v>0</v>
      </c>
      <c r="AW17" s="44">
        <f t="shared" si="7"/>
        <v>0</v>
      </c>
      <c r="AX17" s="44" t="str">
        <f t="shared" si="8"/>
        <v>Does not affect ability to use this method</v>
      </c>
      <c r="AY17" s="44" t="str">
        <f t="shared" si="9"/>
        <v>Does not affect ability to use this method</v>
      </c>
      <c r="AZ17" s="44">
        <f t="shared" si="10"/>
        <v>0</v>
      </c>
      <c r="BA17" s="44"/>
      <c r="BB17" s="44" t="str">
        <f t="shared" si="42"/>
        <v>Does not affect ability to use this method</v>
      </c>
      <c r="BC17" s="44" t="str">
        <f t="shared" si="43"/>
        <v>Does not affect ability to use this method</v>
      </c>
      <c r="BD17" s="44" t="str">
        <f t="shared" si="44"/>
        <v>Does not affect ability to use this method</v>
      </c>
      <c r="BE17" s="44" t="str">
        <f t="shared" si="45"/>
        <v>Does not affect ability to use this method</v>
      </c>
      <c r="BF17" s="44">
        <f t="shared" si="46"/>
        <v>0</v>
      </c>
      <c r="BG17" s="44">
        <f t="shared" si="47"/>
        <v>0</v>
      </c>
      <c r="BH17" s="44">
        <f t="shared" si="48"/>
        <v>0</v>
      </c>
      <c r="BI17" s="44">
        <f t="shared" si="49"/>
        <v>0</v>
      </c>
      <c r="BJ17" s="44">
        <f t="shared" si="50"/>
        <v>0</v>
      </c>
      <c r="BK17" s="44">
        <f t="shared" si="51"/>
        <v>0</v>
      </c>
      <c r="BL17" s="44">
        <f t="shared" si="52"/>
        <v>0</v>
      </c>
      <c r="BM17" s="44">
        <f t="shared" si="53"/>
        <v>0</v>
      </c>
      <c r="BN17" s="44" t="str">
        <f t="shared" si="54"/>
        <v>Does not affect ability to use this method</v>
      </c>
      <c r="BO17" s="44" t="str">
        <f t="shared" si="55"/>
        <v>Does not affect ability to use this method</v>
      </c>
      <c r="BP17" s="44">
        <f t="shared" si="56"/>
        <v>0</v>
      </c>
    </row>
    <row r="18" spans="1:68" s="20" customFormat="1" ht="108.75" customHeight="1" x14ac:dyDescent="0.25">
      <c r="A18" s="153"/>
      <c r="B18" s="79">
        <v>3.15</v>
      </c>
      <c r="C18" s="46" t="s">
        <v>164</v>
      </c>
      <c r="D18" s="23" t="s">
        <v>141</v>
      </c>
      <c r="E18" s="71" t="str">
        <f t="shared" si="57"/>
        <v>don't know</v>
      </c>
      <c r="F18" s="73"/>
      <c r="G18" s="73"/>
      <c r="H18" s="73"/>
      <c r="I18" s="106"/>
      <c r="J18" s="82">
        <v>0.5</v>
      </c>
      <c r="K18" s="73"/>
      <c r="L18" s="80">
        <v>1</v>
      </c>
      <c r="M18" s="80">
        <v>1</v>
      </c>
      <c r="N18" s="82">
        <v>0.5</v>
      </c>
      <c r="O18" s="82">
        <v>0.5</v>
      </c>
      <c r="P18" s="82">
        <v>0.5</v>
      </c>
      <c r="Q18" s="78">
        <v>1</v>
      </c>
      <c r="R18" s="81">
        <v>0.5</v>
      </c>
      <c r="S18" s="73"/>
      <c r="T18" s="73"/>
      <c r="U18" s="46"/>
      <c r="V18" s="131" t="s">
        <v>90</v>
      </c>
      <c r="W18" s="131" t="s">
        <v>90</v>
      </c>
      <c r="X18" s="131" t="s">
        <v>90</v>
      </c>
      <c r="Y18" s="131" t="s">
        <v>90</v>
      </c>
      <c r="Z18" s="131" t="str">
        <f t="shared" si="59"/>
        <v>not known</v>
      </c>
      <c r="AA18" s="131" t="s">
        <v>90</v>
      </c>
      <c r="AB18" s="131" t="str">
        <f t="shared" si="59"/>
        <v>not known</v>
      </c>
      <c r="AC18" s="131" t="str">
        <f t="shared" si="59"/>
        <v>not known</v>
      </c>
      <c r="AD18" s="131" t="str">
        <f t="shared" si="59"/>
        <v>not known</v>
      </c>
      <c r="AE18" s="131" t="str">
        <f t="shared" si="59"/>
        <v>not known</v>
      </c>
      <c r="AF18" s="131" t="str">
        <f t="shared" si="59"/>
        <v>not known</v>
      </c>
      <c r="AG18" s="131" t="str">
        <f>IF($E18="don't know","not known",($E18*Q18))</f>
        <v>not known</v>
      </c>
      <c r="AH18" s="131" t="str">
        <f t="shared" ref="AH18" si="61">IF($E18="don't know","not known",($E18*R18))</f>
        <v>not known</v>
      </c>
      <c r="AI18" s="131" t="s">
        <v>90</v>
      </c>
      <c r="AJ18" s="131" t="s">
        <v>90</v>
      </c>
      <c r="AL18" s="44" t="str">
        <f t="shared" si="0"/>
        <v>Does not affect ability to use this method</v>
      </c>
      <c r="AM18" s="44" t="str">
        <f t="shared" si="1"/>
        <v>Does not affect ability to use this method</v>
      </c>
      <c r="AN18" s="44" t="str">
        <f t="shared" si="2"/>
        <v>Does not affect ability to use this method</v>
      </c>
      <c r="AO18" s="44" t="str">
        <f t="shared" si="2"/>
        <v>Does not affect ability to use this method</v>
      </c>
      <c r="AP18" s="44">
        <f t="shared" si="3"/>
        <v>0</v>
      </c>
      <c r="AQ18" s="44" t="str">
        <f t="shared" si="4"/>
        <v>Does not affect ability to use this method</v>
      </c>
      <c r="AR18" s="44">
        <f t="shared" si="5"/>
        <v>0</v>
      </c>
      <c r="AS18" s="44">
        <f t="shared" si="6"/>
        <v>0</v>
      </c>
      <c r="AT18" s="44">
        <f t="shared" si="6"/>
        <v>0</v>
      </c>
      <c r="AU18" s="44">
        <f t="shared" si="6"/>
        <v>0</v>
      </c>
      <c r="AV18" s="44">
        <f t="shared" si="6"/>
        <v>0</v>
      </c>
      <c r="AW18" s="44">
        <f t="shared" si="7"/>
        <v>0</v>
      </c>
      <c r="AX18" s="44">
        <f t="shared" si="8"/>
        <v>0</v>
      </c>
      <c r="AY18" s="44" t="str">
        <f t="shared" si="9"/>
        <v>Does not affect ability to use this method</v>
      </c>
      <c r="AZ18" s="44" t="str">
        <f t="shared" si="10"/>
        <v>Does not affect ability to use this method</v>
      </c>
      <c r="BA18" s="44"/>
      <c r="BB18" s="44" t="str">
        <f t="shared" si="42"/>
        <v>Does not affect ability to use this method</v>
      </c>
      <c r="BC18" s="44" t="str">
        <f t="shared" si="43"/>
        <v>Does not affect ability to use this method</v>
      </c>
      <c r="BD18" s="44" t="str">
        <f t="shared" si="44"/>
        <v>Does not affect ability to use this method</v>
      </c>
      <c r="BE18" s="44" t="str">
        <f t="shared" si="45"/>
        <v>Does not affect ability to use this method</v>
      </c>
      <c r="BF18" s="44">
        <f t="shared" si="46"/>
        <v>0</v>
      </c>
      <c r="BG18" s="44" t="str">
        <f t="shared" si="47"/>
        <v>Does not affect ability to use this method</v>
      </c>
      <c r="BH18" s="44">
        <f t="shared" si="48"/>
        <v>0</v>
      </c>
      <c r="BI18" s="44">
        <f t="shared" si="49"/>
        <v>0</v>
      </c>
      <c r="BJ18" s="44">
        <f t="shared" si="50"/>
        <v>0</v>
      </c>
      <c r="BK18" s="44">
        <f t="shared" si="51"/>
        <v>0</v>
      </c>
      <c r="BL18" s="44">
        <f t="shared" si="52"/>
        <v>0</v>
      </c>
      <c r="BM18" s="44">
        <f t="shared" si="53"/>
        <v>0</v>
      </c>
      <c r="BN18" s="44">
        <f t="shared" si="54"/>
        <v>0</v>
      </c>
      <c r="BO18" s="44" t="str">
        <f t="shared" si="55"/>
        <v>Does not affect ability to use this method</v>
      </c>
      <c r="BP18" s="44" t="str">
        <f t="shared" si="56"/>
        <v>Does not affect ability to use this method</v>
      </c>
    </row>
    <row r="19" spans="1:68" s="20" customFormat="1" ht="92.25" customHeight="1" x14ac:dyDescent="0.25">
      <c r="A19" s="153"/>
      <c r="B19" s="79">
        <v>3.16</v>
      </c>
      <c r="C19" s="46" t="s">
        <v>165</v>
      </c>
      <c r="D19" s="23" t="s">
        <v>141</v>
      </c>
      <c r="E19" s="71" t="str">
        <f t="shared" si="57"/>
        <v>don't know</v>
      </c>
      <c r="F19" s="73"/>
      <c r="G19" s="73"/>
      <c r="H19" s="73"/>
      <c r="I19" s="75">
        <v>0.5</v>
      </c>
      <c r="J19" s="82">
        <v>0.5</v>
      </c>
      <c r="K19" s="73"/>
      <c r="L19" s="82">
        <v>0.5</v>
      </c>
      <c r="M19" s="82">
        <v>0.5</v>
      </c>
      <c r="N19" s="106"/>
      <c r="O19" s="82">
        <v>0.5</v>
      </c>
      <c r="P19" s="80">
        <v>1</v>
      </c>
      <c r="Q19" s="78">
        <v>1</v>
      </c>
      <c r="R19" s="81">
        <v>0.5</v>
      </c>
      <c r="S19" s="78">
        <v>1</v>
      </c>
      <c r="T19" s="81">
        <v>0.5</v>
      </c>
      <c r="U19" s="46"/>
      <c r="V19" s="131" t="s">
        <v>90</v>
      </c>
      <c r="W19" s="131" t="s">
        <v>90</v>
      </c>
      <c r="X19" s="131" t="s">
        <v>90</v>
      </c>
      <c r="Y19" s="131" t="str">
        <f t="shared" si="59"/>
        <v>not known</v>
      </c>
      <c r="Z19" s="131" t="str">
        <f t="shared" si="59"/>
        <v>not known</v>
      </c>
      <c r="AA19" s="131" t="s">
        <v>90</v>
      </c>
      <c r="AB19" s="131" t="str">
        <f t="shared" si="59"/>
        <v>not known</v>
      </c>
      <c r="AC19" s="131" t="str">
        <f t="shared" si="59"/>
        <v>not known</v>
      </c>
      <c r="AD19" s="131" t="s">
        <v>90</v>
      </c>
      <c r="AE19" s="131" t="str">
        <f t="shared" si="59"/>
        <v>not known</v>
      </c>
      <c r="AF19" s="131" t="str">
        <f t="shared" si="59"/>
        <v>not known</v>
      </c>
      <c r="AG19" s="131" t="str">
        <f t="shared" si="59"/>
        <v>not known</v>
      </c>
      <c r="AH19" s="131" t="str">
        <f t="shared" si="59"/>
        <v>not known</v>
      </c>
      <c r="AI19" s="131" t="str">
        <f t="shared" si="59"/>
        <v>not known</v>
      </c>
      <c r="AJ19" s="131" t="str">
        <f t="shared" si="59"/>
        <v>not known</v>
      </c>
      <c r="AL19" s="44" t="str">
        <f t="shared" si="0"/>
        <v>Does not affect ability to use this method</v>
      </c>
      <c r="AM19" s="44" t="str">
        <f t="shared" si="1"/>
        <v>Does not affect ability to use this method</v>
      </c>
      <c r="AN19" s="44" t="str">
        <f t="shared" si="2"/>
        <v>Does not affect ability to use this method</v>
      </c>
      <c r="AO19" s="44">
        <f t="shared" si="2"/>
        <v>0</v>
      </c>
      <c r="AP19" s="44">
        <f t="shared" si="3"/>
        <v>0</v>
      </c>
      <c r="AQ19" s="44" t="str">
        <f t="shared" si="4"/>
        <v>Does not affect ability to use this method</v>
      </c>
      <c r="AR19" s="44">
        <f t="shared" si="5"/>
        <v>0</v>
      </c>
      <c r="AS19" s="44">
        <f t="shared" si="6"/>
        <v>0</v>
      </c>
      <c r="AT19" s="44" t="str">
        <f t="shared" si="6"/>
        <v>Does not affect ability to use this method</v>
      </c>
      <c r="AU19" s="44">
        <f t="shared" si="6"/>
        <v>0</v>
      </c>
      <c r="AV19" s="44">
        <f t="shared" si="6"/>
        <v>0</v>
      </c>
      <c r="AW19" s="44">
        <f t="shared" si="7"/>
        <v>0</v>
      </c>
      <c r="AX19" s="44">
        <f t="shared" si="8"/>
        <v>0</v>
      </c>
      <c r="AY19" s="44">
        <f t="shared" si="9"/>
        <v>0</v>
      </c>
      <c r="AZ19" s="44">
        <f t="shared" si="10"/>
        <v>0</v>
      </c>
      <c r="BA19" s="44"/>
      <c r="BB19" s="44" t="str">
        <f t="shared" si="42"/>
        <v>Does not affect ability to use this method</v>
      </c>
      <c r="BC19" s="44" t="str">
        <f t="shared" si="43"/>
        <v>Does not affect ability to use this method</v>
      </c>
      <c r="BD19" s="44" t="str">
        <f t="shared" si="44"/>
        <v>Does not affect ability to use this method</v>
      </c>
      <c r="BE19" s="44">
        <f t="shared" si="45"/>
        <v>0</v>
      </c>
      <c r="BF19" s="44">
        <f t="shared" si="46"/>
        <v>0</v>
      </c>
      <c r="BG19" s="44" t="str">
        <f t="shared" si="47"/>
        <v>Does not affect ability to use this method</v>
      </c>
      <c r="BH19" s="44">
        <f t="shared" si="48"/>
        <v>0</v>
      </c>
      <c r="BI19" s="44">
        <f t="shared" si="49"/>
        <v>0</v>
      </c>
      <c r="BJ19" s="44" t="str">
        <f t="shared" si="50"/>
        <v>Does not affect ability to use this method</v>
      </c>
      <c r="BK19" s="44">
        <f t="shared" si="51"/>
        <v>0</v>
      </c>
      <c r="BL19" s="44">
        <f t="shared" si="52"/>
        <v>0</v>
      </c>
      <c r="BM19" s="44">
        <f t="shared" si="53"/>
        <v>0</v>
      </c>
      <c r="BN19" s="44">
        <f t="shared" si="54"/>
        <v>0</v>
      </c>
      <c r="BO19" s="44">
        <f t="shared" si="55"/>
        <v>0</v>
      </c>
      <c r="BP19" s="44">
        <f t="shared" si="56"/>
        <v>0</v>
      </c>
    </row>
    <row r="20" spans="1:68" s="20" customFormat="1" ht="75.75" customHeight="1" x14ac:dyDescent="0.25">
      <c r="A20" s="153"/>
      <c r="B20" s="79">
        <v>3.17</v>
      </c>
      <c r="C20" s="46" t="s">
        <v>166</v>
      </c>
      <c r="D20" s="23" t="s">
        <v>141</v>
      </c>
      <c r="E20" s="71" t="str">
        <f t="shared" si="57"/>
        <v>don't know</v>
      </c>
      <c r="F20" s="73"/>
      <c r="G20" s="73"/>
      <c r="H20" s="73"/>
      <c r="I20" s="106"/>
      <c r="J20" s="80">
        <v>1</v>
      </c>
      <c r="K20" s="73"/>
      <c r="L20" s="80">
        <v>1</v>
      </c>
      <c r="M20" s="80">
        <v>1</v>
      </c>
      <c r="N20" s="80">
        <v>1</v>
      </c>
      <c r="O20" s="80">
        <v>1</v>
      </c>
      <c r="P20" s="82">
        <v>0.5</v>
      </c>
      <c r="Q20" s="81">
        <v>0.5</v>
      </c>
      <c r="R20" s="73"/>
      <c r="S20" s="81">
        <v>0.5</v>
      </c>
      <c r="T20" s="73"/>
      <c r="U20" s="46"/>
      <c r="V20" s="131" t="s">
        <v>90</v>
      </c>
      <c r="W20" s="131" t="s">
        <v>90</v>
      </c>
      <c r="X20" s="131" t="s">
        <v>90</v>
      </c>
      <c r="Y20" s="131" t="s">
        <v>90</v>
      </c>
      <c r="Z20" s="131" t="str">
        <f>IF($E20="don't know","not known",($E20*J20))</f>
        <v>not known</v>
      </c>
      <c r="AA20" s="131" t="s">
        <v>90</v>
      </c>
      <c r="AB20" s="131" t="str">
        <f t="shared" ref="AB20:AI20" si="62">IF($E20="don't know","not known",($E20*L20))</f>
        <v>not known</v>
      </c>
      <c r="AC20" s="131" t="str">
        <f t="shared" si="62"/>
        <v>not known</v>
      </c>
      <c r="AD20" s="131" t="str">
        <f t="shared" si="62"/>
        <v>not known</v>
      </c>
      <c r="AE20" s="131" t="str">
        <f t="shared" si="62"/>
        <v>not known</v>
      </c>
      <c r="AF20" s="131" t="str">
        <f t="shared" si="62"/>
        <v>not known</v>
      </c>
      <c r="AG20" s="131" t="str">
        <f t="shared" si="62"/>
        <v>not known</v>
      </c>
      <c r="AH20" s="131" t="s">
        <v>90</v>
      </c>
      <c r="AI20" s="131" t="str">
        <f t="shared" si="62"/>
        <v>not known</v>
      </c>
      <c r="AJ20" s="131" t="s">
        <v>90</v>
      </c>
      <c r="AL20" s="44" t="str">
        <f t="shared" si="0"/>
        <v>Does not affect ability to use this method</v>
      </c>
      <c r="AM20" s="44" t="str">
        <f t="shared" si="1"/>
        <v>Does not affect ability to use this method</v>
      </c>
      <c r="AN20" s="44" t="str">
        <f t="shared" si="2"/>
        <v>Does not affect ability to use this method</v>
      </c>
      <c r="AO20" s="44" t="str">
        <f t="shared" si="2"/>
        <v>Does not affect ability to use this method</v>
      </c>
      <c r="AP20" s="44">
        <f t="shared" si="3"/>
        <v>0</v>
      </c>
      <c r="AQ20" s="44" t="str">
        <f t="shared" si="4"/>
        <v>Does not affect ability to use this method</v>
      </c>
      <c r="AR20" s="44">
        <f t="shared" si="5"/>
        <v>0</v>
      </c>
      <c r="AS20" s="44">
        <f t="shared" si="6"/>
        <v>0</v>
      </c>
      <c r="AT20" s="44">
        <f t="shared" si="6"/>
        <v>0</v>
      </c>
      <c r="AU20" s="44">
        <f t="shared" si="6"/>
        <v>0</v>
      </c>
      <c r="AV20" s="44">
        <f t="shared" si="6"/>
        <v>0</v>
      </c>
      <c r="AW20" s="44">
        <f t="shared" si="7"/>
        <v>0</v>
      </c>
      <c r="AX20" s="44" t="str">
        <f t="shared" si="8"/>
        <v>Does not affect ability to use this method</v>
      </c>
      <c r="AY20" s="44">
        <f t="shared" si="9"/>
        <v>0</v>
      </c>
      <c r="AZ20" s="44" t="str">
        <f t="shared" si="10"/>
        <v>Does not affect ability to use this method</v>
      </c>
      <c r="BA20" s="44"/>
      <c r="BB20" s="44" t="str">
        <f t="shared" si="42"/>
        <v>Does not affect ability to use this method</v>
      </c>
      <c r="BC20" s="44" t="str">
        <f t="shared" si="43"/>
        <v>Does not affect ability to use this method</v>
      </c>
      <c r="BD20" s="44" t="str">
        <f t="shared" si="44"/>
        <v>Does not affect ability to use this method</v>
      </c>
      <c r="BE20" s="44" t="str">
        <f t="shared" si="45"/>
        <v>Does not affect ability to use this method</v>
      </c>
      <c r="BF20" s="44">
        <f t="shared" si="46"/>
        <v>0</v>
      </c>
      <c r="BG20" s="44" t="str">
        <f t="shared" si="47"/>
        <v>Does not affect ability to use this method</v>
      </c>
      <c r="BH20" s="44">
        <f t="shared" si="48"/>
        <v>0</v>
      </c>
      <c r="BI20" s="44">
        <f t="shared" si="49"/>
        <v>0</v>
      </c>
      <c r="BJ20" s="44">
        <f t="shared" si="50"/>
        <v>0</v>
      </c>
      <c r="BK20" s="44">
        <f t="shared" si="51"/>
        <v>0</v>
      </c>
      <c r="BL20" s="44">
        <f t="shared" si="52"/>
        <v>0</v>
      </c>
      <c r="BM20" s="44">
        <f t="shared" si="53"/>
        <v>0</v>
      </c>
      <c r="BN20" s="44" t="str">
        <f t="shared" si="54"/>
        <v>Does not affect ability to use this method</v>
      </c>
      <c r="BO20" s="44">
        <f t="shared" si="55"/>
        <v>0</v>
      </c>
      <c r="BP20" s="44" t="str">
        <f t="shared" si="56"/>
        <v>Does not affect ability to use this method</v>
      </c>
    </row>
    <row r="21" spans="1:68" s="20" customFormat="1" ht="95.25" customHeight="1" x14ac:dyDescent="0.25">
      <c r="A21" s="153"/>
      <c r="B21" s="79">
        <v>3.18</v>
      </c>
      <c r="C21" s="46" t="s">
        <v>167</v>
      </c>
      <c r="D21" s="23" t="s">
        <v>141</v>
      </c>
      <c r="E21" s="71" t="str">
        <f t="shared" si="57"/>
        <v>don't know</v>
      </c>
      <c r="F21" s="73"/>
      <c r="G21" s="73"/>
      <c r="H21" s="73"/>
      <c r="I21" s="106"/>
      <c r="J21" s="80">
        <v>1</v>
      </c>
      <c r="K21" s="73"/>
      <c r="L21" s="82">
        <v>0.5</v>
      </c>
      <c r="M21" s="82">
        <v>0.5</v>
      </c>
      <c r="N21" s="106"/>
      <c r="O21" s="106"/>
      <c r="P21" s="106"/>
      <c r="Q21" s="73"/>
      <c r="R21" s="73"/>
      <c r="S21" s="78">
        <v>1</v>
      </c>
      <c r="T21" s="73"/>
      <c r="U21" s="46"/>
      <c r="V21" s="131" t="s">
        <v>90</v>
      </c>
      <c r="W21" s="131" t="s">
        <v>90</v>
      </c>
      <c r="X21" s="131" t="s">
        <v>90</v>
      </c>
      <c r="Y21" s="131" t="s">
        <v>90</v>
      </c>
      <c r="Z21" s="131" t="str">
        <f>IF($E21="don't know","not known",($E21*J21))</f>
        <v>not known</v>
      </c>
      <c r="AA21" s="131" t="s">
        <v>90</v>
      </c>
      <c r="AB21" s="131" t="str">
        <f>IF($E21="don't know","not known",($E21*L21))</f>
        <v>not known</v>
      </c>
      <c r="AC21" s="131" t="str">
        <f>IF($E21="don't know","not known",($E21*M21))</f>
        <v>not known</v>
      </c>
      <c r="AD21" s="131" t="s">
        <v>90</v>
      </c>
      <c r="AE21" s="131" t="s">
        <v>90</v>
      </c>
      <c r="AF21" s="131" t="s">
        <v>90</v>
      </c>
      <c r="AG21" s="131" t="s">
        <v>90</v>
      </c>
      <c r="AH21" s="131" t="s">
        <v>90</v>
      </c>
      <c r="AI21" s="131" t="str">
        <f>IF($E21="don't know","not known",($E21*S21))</f>
        <v>not known</v>
      </c>
      <c r="AJ21" s="131" t="s">
        <v>90</v>
      </c>
      <c r="AL21" s="44" t="str">
        <f t="shared" si="0"/>
        <v>Does not affect ability to use this method</v>
      </c>
      <c r="AM21" s="44" t="str">
        <f t="shared" si="1"/>
        <v>Does not affect ability to use this method</v>
      </c>
      <c r="AN21" s="44" t="str">
        <f t="shared" si="2"/>
        <v>Does not affect ability to use this method</v>
      </c>
      <c r="AO21" s="44" t="str">
        <f t="shared" si="2"/>
        <v>Does not affect ability to use this method</v>
      </c>
      <c r="AP21" s="44">
        <f t="shared" si="3"/>
        <v>0</v>
      </c>
      <c r="AQ21" s="44" t="str">
        <f t="shared" si="4"/>
        <v>Does not affect ability to use this method</v>
      </c>
      <c r="AR21" s="44">
        <f t="shared" si="5"/>
        <v>0</v>
      </c>
      <c r="AS21" s="44">
        <f t="shared" si="6"/>
        <v>0</v>
      </c>
      <c r="AT21" s="44" t="str">
        <f t="shared" si="6"/>
        <v>Does not affect ability to use this method</v>
      </c>
      <c r="AU21" s="44" t="str">
        <f t="shared" si="6"/>
        <v>Does not affect ability to use this method</v>
      </c>
      <c r="AV21" s="44" t="str">
        <f t="shared" si="6"/>
        <v>Does not affect ability to use this method</v>
      </c>
      <c r="AW21" s="44" t="str">
        <f t="shared" si="7"/>
        <v>Does not affect ability to use this method</v>
      </c>
      <c r="AX21" s="44" t="str">
        <f t="shared" si="8"/>
        <v>Does not affect ability to use this method</v>
      </c>
      <c r="AY21" s="44">
        <f t="shared" si="9"/>
        <v>0</v>
      </c>
      <c r="AZ21" s="44" t="str">
        <f t="shared" si="10"/>
        <v>Does not affect ability to use this method</v>
      </c>
      <c r="BA21" s="44"/>
      <c r="BB21" s="44" t="str">
        <f t="shared" si="42"/>
        <v>Does not affect ability to use this method</v>
      </c>
      <c r="BC21" s="44" t="str">
        <f t="shared" si="43"/>
        <v>Does not affect ability to use this method</v>
      </c>
      <c r="BD21" s="44" t="str">
        <f t="shared" si="44"/>
        <v>Does not affect ability to use this method</v>
      </c>
      <c r="BE21" s="44" t="str">
        <f t="shared" si="45"/>
        <v>Does not affect ability to use this method</v>
      </c>
      <c r="BF21" s="44">
        <f t="shared" si="46"/>
        <v>0</v>
      </c>
      <c r="BG21" s="44" t="str">
        <f t="shared" si="47"/>
        <v>Does not affect ability to use this method</v>
      </c>
      <c r="BH21" s="44">
        <f t="shared" si="48"/>
        <v>0</v>
      </c>
      <c r="BI21" s="44">
        <f t="shared" si="49"/>
        <v>0</v>
      </c>
      <c r="BJ21" s="44" t="str">
        <f t="shared" si="50"/>
        <v>Does not affect ability to use this method</v>
      </c>
      <c r="BK21" s="44" t="str">
        <f t="shared" si="51"/>
        <v>Does not affect ability to use this method</v>
      </c>
      <c r="BL21" s="44" t="str">
        <f t="shared" si="52"/>
        <v>Does not affect ability to use this method</v>
      </c>
      <c r="BM21" s="44" t="str">
        <f t="shared" si="53"/>
        <v>Does not affect ability to use this method</v>
      </c>
      <c r="BN21" s="44" t="str">
        <f t="shared" si="54"/>
        <v>Does not affect ability to use this method</v>
      </c>
      <c r="BO21" s="44">
        <f t="shared" si="55"/>
        <v>0</v>
      </c>
      <c r="BP21" s="44" t="str">
        <f t="shared" si="56"/>
        <v>Does not affect ability to use this method</v>
      </c>
    </row>
    <row r="22" spans="1:68" s="20" customFormat="1" ht="77.25" customHeight="1" x14ac:dyDescent="0.25">
      <c r="A22" s="153"/>
      <c r="B22" s="79">
        <v>3.19</v>
      </c>
      <c r="C22" s="46" t="s">
        <v>106</v>
      </c>
      <c r="D22" s="23" t="s">
        <v>141</v>
      </c>
      <c r="E22" s="71" t="str">
        <f t="shared" si="57"/>
        <v>don't know</v>
      </c>
      <c r="F22" s="73"/>
      <c r="G22" s="73"/>
      <c r="H22" s="73"/>
      <c r="I22" s="106"/>
      <c r="J22" s="82">
        <v>0.5</v>
      </c>
      <c r="K22" s="73"/>
      <c r="L22" s="73"/>
      <c r="M22" s="82">
        <v>0.5</v>
      </c>
      <c r="N22" s="106"/>
      <c r="O22" s="82">
        <v>0.5</v>
      </c>
      <c r="P22" s="106"/>
      <c r="Q22" s="81">
        <v>0.5</v>
      </c>
      <c r="R22" s="81">
        <v>0.5</v>
      </c>
      <c r="S22" s="81">
        <v>0.5</v>
      </c>
      <c r="T22" s="78">
        <v>1</v>
      </c>
      <c r="U22" s="46"/>
      <c r="V22" s="131" t="s">
        <v>90</v>
      </c>
      <c r="W22" s="131" t="s">
        <v>90</v>
      </c>
      <c r="X22" s="131" t="s">
        <v>90</v>
      </c>
      <c r="Y22" s="131" t="s">
        <v>90</v>
      </c>
      <c r="Z22" s="131" t="str">
        <f>IF($E22="don't know","not known",($E22*J22))</f>
        <v>not known</v>
      </c>
      <c r="AA22" s="131" t="s">
        <v>90</v>
      </c>
      <c r="AB22" s="131" t="s">
        <v>90</v>
      </c>
      <c r="AC22" s="131" t="str">
        <f t="shared" ref="AC22:AC27" si="63">IF($E22="don't know","not known",($E22*M22))</f>
        <v>not known</v>
      </c>
      <c r="AD22" s="131" t="s">
        <v>90</v>
      </c>
      <c r="AE22" s="131" t="str">
        <f>IF($E22="don't know","not known",($E22*O22))</f>
        <v>not known</v>
      </c>
      <c r="AF22" s="131" t="s">
        <v>90</v>
      </c>
      <c r="AG22" s="131" t="str">
        <f>IF($E22="don't know","not known",($E22*Q22))</f>
        <v>not known</v>
      </c>
      <c r="AH22" s="131" t="str">
        <f>IF($E22="don't know","not known",($E22*R22))</f>
        <v>not known</v>
      </c>
      <c r="AI22" s="131" t="str">
        <f>IF($E22="don't know","not known",($E22*S22))</f>
        <v>not known</v>
      </c>
      <c r="AJ22" s="131" t="str">
        <f>IF($E22="don't know","not known",($E22*T22))</f>
        <v>not known</v>
      </c>
      <c r="AL22" s="44" t="str">
        <f t="shared" si="0"/>
        <v>Does not affect ability to use this method</v>
      </c>
      <c r="AM22" s="44" t="str">
        <f t="shared" si="1"/>
        <v>Does not affect ability to use this method</v>
      </c>
      <c r="AN22" s="44" t="str">
        <f t="shared" si="2"/>
        <v>Does not affect ability to use this method</v>
      </c>
      <c r="AO22" s="44" t="str">
        <f t="shared" si="2"/>
        <v>Does not affect ability to use this method</v>
      </c>
      <c r="AP22" s="44">
        <f t="shared" si="3"/>
        <v>0</v>
      </c>
      <c r="AQ22" s="44" t="str">
        <f t="shared" si="4"/>
        <v>Does not affect ability to use this method</v>
      </c>
      <c r="AR22" s="44" t="str">
        <f t="shared" si="5"/>
        <v>Does not affect ability to use this method</v>
      </c>
      <c r="AS22" s="44">
        <f t="shared" si="6"/>
        <v>0</v>
      </c>
      <c r="AT22" s="44" t="str">
        <f t="shared" si="6"/>
        <v>Does not affect ability to use this method</v>
      </c>
      <c r="AU22" s="44">
        <f t="shared" si="6"/>
        <v>0</v>
      </c>
      <c r="AV22" s="44" t="str">
        <f t="shared" si="6"/>
        <v>Does not affect ability to use this method</v>
      </c>
      <c r="AW22" s="44">
        <f t="shared" si="7"/>
        <v>0</v>
      </c>
      <c r="AX22" s="44">
        <f t="shared" si="8"/>
        <v>0</v>
      </c>
      <c r="AY22" s="44">
        <f t="shared" si="9"/>
        <v>0</v>
      </c>
      <c r="AZ22" s="44">
        <f t="shared" si="10"/>
        <v>0</v>
      </c>
      <c r="BA22" s="44"/>
      <c r="BB22" s="44" t="str">
        <f t="shared" si="42"/>
        <v>Does not affect ability to use this method</v>
      </c>
      <c r="BC22" s="44" t="str">
        <f t="shared" si="43"/>
        <v>Does not affect ability to use this method</v>
      </c>
      <c r="BD22" s="44" t="str">
        <f t="shared" si="44"/>
        <v>Does not affect ability to use this method</v>
      </c>
      <c r="BE22" s="44" t="str">
        <f t="shared" si="45"/>
        <v>Does not affect ability to use this method</v>
      </c>
      <c r="BF22" s="44">
        <f t="shared" si="46"/>
        <v>0</v>
      </c>
      <c r="BG22" s="44" t="str">
        <f t="shared" si="47"/>
        <v>Does not affect ability to use this method</v>
      </c>
      <c r="BH22" s="44" t="str">
        <f t="shared" si="48"/>
        <v>Does not affect ability to use this method</v>
      </c>
      <c r="BI22" s="44">
        <f t="shared" si="49"/>
        <v>0</v>
      </c>
      <c r="BJ22" s="44" t="str">
        <f t="shared" si="50"/>
        <v>Does not affect ability to use this method</v>
      </c>
      <c r="BK22" s="44">
        <f t="shared" si="51"/>
        <v>0</v>
      </c>
      <c r="BL22" s="44" t="str">
        <f t="shared" si="52"/>
        <v>Does not affect ability to use this method</v>
      </c>
      <c r="BM22" s="44">
        <f t="shared" si="53"/>
        <v>0</v>
      </c>
      <c r="BN22" s="44">
        <f t="shared" si="54"/>
        <v>0</v>
      </c>
      <c r="BO22" s="44">
        <f t="shared" si="55"/>
        <v>0</v>
      </c>
      <c r="BP22" s="44">
        <f t="shared" si="56"/>
        <v>0</v>
      </c>
    </row>
    <row r="23" spans="1:68" s="20" customFormat="1" ht="77.25" customHeight="1" x14ac:dyDescent="0.25">
      <c r="A23" s="110"/>
      <c r="B23" s="110" t="s">
        <v>130</v>
      </c>
      <c r="C23" s="46" t="s">
        <v>146</v>
      </c>
      <c r="D23" s="23" t="s">
        <v>141</v>
      </c>
      <c r="E23" s="71" t="str">
        <f t="shared" si="57"/>
        <v>don't know</v>
      </c>
      <c r="F23" s="73"/>
      <c r="G23" s="72">
        <v>1</v>
      </c>
      <c r="H23" s="75">
        <v>0.5</v>
      </c>
      <c r="I23" s="72">
        <v>1</v>
      </c>
      <c r="J23" s="73"/>
      <c r="K23" s="73"/>
      <c r="L23" s="80">
        <v>1</v>
      </c>
      <c r="M23" s="80">
        <v>1</v>
      </c>
      <c r="N23" s="106"/>
      <c r="O23" s="106"/>
      <c r="P23" s="80">
        <v>1</v>
      </c>
      <c r="Q23" s="73"/>
      <c r="R23" s="78">
        <v>1</v>
      </c>
      <c r="S23" s="81">
        <v>0.5</v>
      </c>
      <c r="T23" s="106"/>
      <c r="U23" s="46"/>
      <c r="V23" s="131" t="s">
        <v>90</v>
      </c>
      <c r="W23" s="131" t="str">
        <f t="shared" ref="W23:Y25" si="64">IF($E23="don't know","not known",($E23*G23))</f>
        <v>not known</v>
      </c>
      <c r="X23" s="131" t="str">
        <f t="shared" si="64"/>
        <v>not known</v>
      </c>
      <c r="Y23" s="131" t="str">
        <f t="shared" si="64"/>
        <v>not known</v>
      </c>
      <c r="Z23" s="131" t="s">
        <v>90</v>
      </c>
      <c r="AA23" s="131" t="s">
        <v>90</v>
      </c>
      <c r="AB23" s="131" t="str">
        <f>IF($E23="don't know","not known",($E23*L23))</f>
        <v>not known</v>
      </c>
      <c r="AC23" s="131" t="str">
        <f t="shared" si="63"/>
        <v>not known</v>
      </c>
      <c r="AD23" s="131" t="s">
        <v>90</v>
      </c>
      <c r="AE23" s="131" t="s">
        <v>90</v>
      </c>
      <c r="AF23" s="131" t="str">
        <f>IF($E23="don't know","not known",($E23*P23))</f>
        <v>not known</v>
      </c>
      <c r="AG23" s="131" t="s">
        <v>90</v>
      </c>
      <c r="AH23" s="131" t="str">
        <f>IF($E23="don't know","not known",($E23*R23))</f>
        <v>not known</v>
      </c>
      <c r="AI23" s="131" t="str">
        <f>IF($E23="don't know","not known",($E23*S23))</f>
        <v>not known</v>
      </c>
      <c r="AJ23" s="131" t="s">
        <v>90</v>
      </c>
      <c r="AL23" s="44" t="str">
        <f t="shared" ref="AL23:AL28" si="65">IF(V23="Does not affect ability to use this method", "Does not affect ability to use this method",IF(F23=1, 0, IF( AND( V23&gt;0, F23=0.5), 0,1)))</f>
        <v>Does not affect ability to use this method</v>
      </c>
      <c r="AM23" s="44">
        <f t="shared" si="1"/>
        <v>0</v>
      </c>
      <c r="AN23" s="44">
        <f t="shared" ref="AN23:AN28" si="66">IF(X23="Does not affect ability to use this method", "Does not affect ability to use this method",IF(H23=1, 0, IF( AND( X23&gt;0, H23=0.5), 0,1)))</f>
        <v>0</v>
      </c>
      <c r="AO23" s="44">
        <f t="shared" ref="AO23:AO28" si="67">IF(Y23="Does not affect ability to use this method", "Does not affect ability to use this method",IF(I23=1, 0, IF( AND( Y23&gt;0, I23=0.5), 0,1)))</f>
        <v>0</v>
      </c>
      <c r="AP23" s="44" t="str">
        <f t="shared" si="3"/>
        <v>Does not affect ability to use this method</v>
      </c>
      <c r="AQ23" s="44" t="str">
        <f t="shared" si="4"/>
        <v>Does not affect ability to use this method</v>
      </c>
      <c r="AR23" s="44">
        <f t="shared" si="5"/>
        <v>0</v>
      </c>
      <c r="AS23" s="44">
        <f t="shared" ref="AS23:AS28" si="68">IF(AC23="Does not affect ability to use this method", "Does not affect ability to use this method",IF(M23=1, 0, IF( AND( AC23&gt;0, M23=0.5), 0,1)))</f>
        <v>0</v>
      </c>
      <c r="AT23" s="44" t="str">
        <f t="shared" ref="AT23:AT29" si="69">IF(AD23="Does not affect ability to use this method", "Does not affect ability to use this method",IF(N23=1, 0, IF( AND( AD23&gt;0, N23=0.5), 0,1)))</f>
        <v>Does not affect ability to use this method</v>
      </c>
      <c r="AU23" s="44" t="str">
        <f t="shared" ref="AU23:AU29" si="70">IF(AE23="Does not affect ability to use this method", "Does not affect ability to use this method",IF(O23=1, 0, IF( AND( AE23&gt;0, O23=0.5), 0,1)))</f>
        <v>Does not affect ability to use this method</v>
      </c>
      <c r="AV23" s="44">
        <f t="shared" ref="AV23:AV29" si="71">IF(AF23="Does not affect ability to use this method", "Does not affect ability to use this method",IF(P23=1, 0, IF( AND( AF23&gt;0, P23=0.5), 0,1)))</f>
        <v>0</v>
      </c>
      <c r="AW23" s="44" t="str">
        <f t="shared" si="7"/>
        <v>Does not affect ability to use this method</v>
      </c>
      <c r="AX23" s="44">
        <f t="shared" si="8"/>
        <v>0</v>
      </c>
      <c r="AY23" s="44">
        <f t="shared" si="9"/>
        <v>0</v>
      </c>
      <c r="AZ23" s="44" t="str">
        <f t="shared" si="10"/>
        <v>Does not affect ability to use this method</v>
      </c>
      <c r="BA23" s="44"/>
      <c r="BB23" s="44" t="str">
        <f t="shared" si="42"/>
        <v>Does not affect ability to use this method</v>
      </c>
      <c r="BC23" s="44">
        <f t="shared" si="43"/>
        <v>0</v>
      </c>
      <c r="BD23" s="44">
        <f t="shared" si="44"/>
        <v>0</v>
      </c>
      <c r="BE23" s="44">
        <f t="shared" si="45"/>
        <v>0</v>
      </c>
      <c r="BF23" s="44" t="str">
        <f t="shared" si="46"/>
        <v>Does not affect ability to use this method</v>
      </c>
      <c r="BG23" s="44" t="str">
        <f t="shared" si="47"/>
        <v>Does not affect ability to use this method</v>
      </c>
      <c r="BH23" s="44">
        <f t="shared" si="48"/>
        <v>0</v>
      </c>
      <c r="BI23" s="44">
        <f t="shared" si="49"/>
        <v>0</v>
      </c>
      <c r="BJ23" s="44" t="str">
        <f t="shared" si="50"/>
        <v>Does not affect ability to use this method</v>
      </c>
      <c r="BK23" s="44" t="str">
        <f t="shared" si="51"/>
        <v>Does not affect ability to use this method</v>
      </c>
      <c r="BL23" s="44">
        <f t="shared" si="52"/>
        <v>0</v>
      </c>
      <c r="BM23" s="44" t="str">
        <f t="shared" si="53"/>
        <v>Does not affect ability to use this method</v>
      </c>
      <c r="BN23" s="44">
        <f t="shared" si="54"/>
        <v>0</v>
      </c>
      <c r="BO23" s="44">
        <f t="shared" si="55"/>
        <v>0</v>
      </c>
      <c r="BP23" s="44" t="str">
        <f t="shared" si="56"/>
        <v>Does not affect ability to use this method</v>
      </c>
    </row>
    <row r="24" spans="1:68" s="20" customFormat="1" ht="77.25" customHeight="1" x14ac:dyDescent="0.25">
      <c r="A24" s="110"/>
      <c r="B24" s="79">
        <v>3.21</v>
      </c>
      <c r="C24" s="46" t="s">
        <v>168</v>
      </c>
      <c r="D24" s="23" t="s">
        <v>141</v>
      </c>
      <c r="E24" s="71" t="str">
        <f t="shared" si="57"/>
        <v>don't know</v>
      </c>
      <c r="F24" s="75">
        <v>0.5</v>
      </c>
      <c r="G24" s="75">
        <v>0.5</v>
      </c>
      <c r="H24" s="75">
        <v>0.5</v>
      </c>
      <c r="I24" s="72">
        <v>1</v>
      </c>
      <c r="J24" s="73"/>
      <c r="K24" s="73"/>
      <c r="L24" s="73"/>
      <c r="M24" s="82">
        <v>0.5</v>
      </c>
      <c r="N24" s="106"/>
      <c r="O24" s="106"/>
      <c r="P24" s="82">
        <v>0.5</v>
      </c>
      <c r="Q24" s="81">
        <v>0.5</v>
      </c>
      <c r="R24" s="106"/>
      <c r="S24" s="106"/>
      <c r="T24" s="81">
        <v>0.5</v>
      </c>
      <c r="U24" s="46"/>
      <c r="V24" s="131" t="str">
        <f>IF($E24="don't know","not known",($E24*F24))</f>
        <v>not known</v>
      </c>
      <c r="W24" s="131" t="str">
        <f t="shared" si="64"/>
        <v>not known</v>
      </c>
      <c r="X24" s="131" t="str">
        <f t="shared" si="64"/>
        <v>not known</v>
      </c>
      <c r="Y24" s="131" t="str">
        <f t="shared" si="64"/>
        <v>not known</v>
      </c>
      <c r="Z24" s="131" t="s">
        <v>90</v>
      </c>
      <c r="AA24" s="131" t="s">
        <v>90</v>
      </c>
      <c r="AB24" s="131" t="s">
        <v>90</v>
      </c>
      <c r="AC24" s="131" t="str">
        <f t="shared" si="63"/>
        <v>not known</v>
      </c>
      <c r="AD24" s="131" t="s">
        <v>90</v>
      </c>
      <c r="AE24" s="131" t="s">
        <v>90</v>
      </c>
      <c r="AF24" s="131" t="str">
        <f>IF($E24="don't know","not known",($E24*P24))</f>
        <v>not known</v>
      </c>
      <c r="AG24" s="131" t="str">
        <f>IF($E24="don't know","not known",($E24*Q24))</f>
        <v>not known</v>
      </c>
      <c r="AH24" s="131" t="s">
        <v>90</v>
      </c>
      <c r="AI24" s="131" t="s">
        <v>90</v>
      </c>
      <c r="AJ24" s="131" t="str">
        <f>IF($E24="don't know","not known",($E24*T24))</f>
        <v>not known</v>
      </c>
      <c r="AL24" s="44">
        <f t="shared" si="65"/>
        <v>0</v>
      </c>
      <c r="AM24" s="44">
        <f t="shared" si="1"/>
        <v>0</v>
      </c>
      <c r="AN24" s="44">
        <f t="shared" si="66"/>
        <v>0</v>
      </c>
      <c r="AO24" s="44">
        <f t="shared" si="67"/>
        <v>0</v>
      </c>
      <c r="AP24" s="44" t="str">
        <f t="shared" si="3"/>
        <v>Does not affect ability to use this method</v>
      </c>
      <c r="AQ24" s="44" t="str">
        <f t="shared" si="4"/>
        <v>Does not affect ability to use this method</v>
      </c>
      <c r="AR24" s="44" t="str">
        <f t="shared" si="5"/>
        <v>Does not affect ability to use this method</v>
      </c>
      <c r="AS24" s="44">
        <f t="shared" si="68"/>
        <v>0</v>
      </c>
      <c r="AT24" s="44" t="str">
        <f t="shared" si="69"/>
        <v>Does not affect ability to use this method</v>
      </c>
      <c r="AU24" s="44" t="str">
        <f t="shared" si="70"/>
        <v>Does not affect ability to use this method</v>
      </c>
      <c r="AV24" s="44">
        <f t="shared" si="71"/>
        <v>0</v>
      </c>
      <c r="AW24" s="44">
        <f t="shared" si="7"/>
        <v>0</v>
      </c>
      <c r="AX24" s="44" t="str">
        <f t="shared" si="8"/>
        <v>Does not affect ability to use this method</v>
      </c>
      <c r="AY24" s="44" t="str">
        <f t="shared" si="9"/>
        <v>Does not affect ability to use this method</v>
      </c>
      <c r="AZ24" s="44">
        <f t="shared" si="10"/>
        <v>0</v>
      </c>
      <c r="BA24" s="44"/>
      <c r="BB24" s="44">
        <f t="shared" ref="BB24:BB28" si="72">IF(AL24="Does not affect ability to use this method", "Does not affect ability to use this method",IF(F24=0.5, 0, IF( AND( V24&gt;0, F24=1), 0,1)))</f>
        <v>0</v>
      </c>
      <c r="BC24" s="44">
        <f t="shared" ref="BC24:BC28" si="73">IF(AM24="Does not affect ability to use this method", "Does not affect ability to use this method",IF(G24=0.5, 0, IF( AND( W24&gt;0, G24=1), 0,1)))</f>
        <v>0</v>
      </c>
      <c r="BD24" s="44">
        <f t="shared" ref="BD24:BD28" si="74">IF(AN24="Does not affect ability to use this method", "Does not affect ability to use this method",IF(H24=0.5, 0, IF( AND( X24&gt;0, H24=1), 0,1)))</f>
        <v>0</v>
      </c>
      <c r="BE24" s="44">
        <f t="shared" ref="BE24:BE28" si="75">IF(AO24="Does not affect ability to use this method", "Does not affect ability to use this method",IF(I24=0.5, 0, IF( AND( Y24&gt;0, I24=1), 0,1)))</f>
        <v>0</v>
      </c>
      <c r="BF24" s="44" t="str">
        <f t="shared" ref="BF24:BF28" si="76">IF(AP24="Does not affect ability to use this method", "Does not affect ability to use this method",IF(J24=0.5, 0, IF( AND( Z24&gt;0, J24=1), 0,1)))</f>
        <v>Does not affect ability to use this method</v>
      </c>
      <c r="BG24" s="44" t="str">
        <f t="shared" ref="BG24:BG28" si="77">IF(AQ24="Does not affect ability to use this method", "Does not affect ability to use this method",IF(K24=0.5, 0, IF( AND( AA24&gt;0, K24=1), 0,1)))</f>
        <v>Does not affect ability to use this method</v>
      </c>
      <c r="BH24" s="44" t="str">
        <f t="shared" ref="BH24:BH28" si="78">IF(AR24="Does not affect ability to use this method", "Does not affect ability to use this method",IF(L24=0.5, 0, IF( AND( AB24&gt;0, L24=1), 0,1)))</f>
        <v>Does not affect ability to use this method</v>
      </c>
      <c r="BI24" s="44">
        <f t="shared" ref="BI24:BI28" si="79">IF(AS24="Does not affect ability to use this method", "Does not affect ability to use this method",IF(M24=0.5, 0, IF( AND( AC24&gt;0, M24=1), 0,1)))</f>
        <v>0</v>
      </c>
      <c r="BJ24" s="44" t="str">
        <f t="shared" ref="BJ24:BJ28" si="80">IF(AT24="Does not affect ability to use this method", "Does not affect ability to use this method",IF(N24=0.5, 0, IF( AND( AD24&gt;0, N24=1), 0,1)))</f>
        <v>Does not affect ability to use this method</v>
      </c>
      <c r="BK24" s="44" t="str">
        <f t="shared" ref="BK24:BK28" si="81">IF(AU24="Does not affect ability to use this method", "Does not affect ability to use this method",IF(O24=0.5, 0, IF( AND( AE24&gt;0, O24=1), 0,1)))</f>
        <v>Does not affect ability to use this method</v>
      </c>
      <c r="BL24" s="44">
        <f t="shared" ref="BL24:BL28" si="82">IF(AV24="Does not affect ability to use this method", "Does not affect ability to use this method",IF(P24=0.5, 0, IF( AND( AF24&gt;0, P24=1), 0,1)))</f>
        <v>0</v>
      </c>
      <c r="BM24" s="44">
        <f t="shared" ref="BM24:BM28" si="83">IF(AW24="Does not affect ability to use this method", "Does not affect ability to use this method",IF(Q24=0.5, 0, IF( AND( AG24&gt;0, Q24=1), 0,1)))</f>
        <v>0</v>
      </c>
      <c r="BN24" s="44" t="str">
        <f t="shared" ref="BN24:BN28" si="84">IF(AX24="Does not affect ability to use this method", "Does not affect ability to use this method",IF(R24=0.5, 0, IF( AND( AH24&gt;0, R24=1), 0,1)))</f>
        <v>Does not affect ability to use this method</v>
      </c>
      <c r="BO24" s="44" t="str">
        <f t="shared" ref="BO24:BO28" si="85">IF(AY24="Does not affect ability to use this method", "Does not affect ability to use this method",IF(S24=0.5, 0, IF( AND( AI24&gt;0, S24=1), 0,1)))</f>
        <v>Does not affect ability to use this method</v>
      </c>
      <c r="BP24" s="44">
        <f t="shared" ref="BP24:BP28" si="86">IF(AZ24="Does not affect ability to use this method", "Does not affect ability to use this method",IF(T24=0.5, 0, IF( AND( AJ24&gt;0, T24=1), 0,1)))</f>
        <v>0</v>
      </c>
    </row>
    <row r="25" spans="1:68" s="20" customFormat="1" ht="77.25" customHeight="1" x14ac:dyDescent="0.25">
      <c r="A25" s="110"/>
      <c r="B25" s="79">
        <v>3.22</v>
      </c>
      <c r="C25" s="46" t="s">
        <v>169</v>
      </c>
      <c r="D25" s="23" t="s">
        <v>141</v>
      </c>
      <c r="E25" s="71" t="str">
        <f t="shared" si="57"/>
        <v>don't know</v>
      </c>
      <c r="F25" s="73"/>
      <c r="G25" s="75">
        <v>0.5</v>
      </c>
      <c r="H25" s="75">
        <v>0.5</v>
      </c>
      <c r="I25" s="75">
        <v>0.5</v>
      </c>
      <c r="J25" s="82">
        <v>0.5</v>
      </c>
      <c r="K25" s="73"/>
      <c r="L25" s="73"/>
      <c r="M25" s="82">
        <v>0.5</v>
      </c>
      <c r="N25" s="106"/>
      <c r="O25" s="106"/>
      <c r="P25" s="82">
        <v>0.5</v>
      </c>
      <c r="Q25" s="81">
        <v>0.5</v>
      </c>
      <c r="R25" s="106"/>
      <c r="S25" s="106"/>
      <c r="T25" s="106"/>
      <c r="U25" s="46"/>
      <c r="V25" s="131" t="s">
        <v>90</v>
      </c>
      <c r="W25" s="131" t="str">
        <f t="shared" si="64"/>
        <v>not known</v>
      </c>
      <c r="X25" s="131" t="str">
        <f t="shared" si="64"/>
        <v>not known</v>
      </c>
      <c r="Y25" s="131" t="str">
        <f t="shared" si="64"/>
        <v>not known</v>
      </c>
      <c r="Z25" s="131" t="str">
        <f>IF($E25="don't know","not known",($E25*J25))</f>
        <v>not known</v>
      </c>
      <c r="AA25" s="131" t="s">
        <v>90</v>
      </c>
      <c r="AB25" s="131" t="s">
        <v>90</v>
      </c>
      <c r="AC25" s="131" t="str">
        <f t="shared" si="63"/>
        <v>not known</v>
      </c>
      <c r="AD25" s="131" t="s">
        <v>90</v>
      </c>
      <c r="AE25" s="131" t="s">
        <v>90</v>
      </c>
      <c r="AF25" s="131" t="str">
        <f>IF($E25="don't know","not known",($E25*P25))</f>
        <v>not known</v>
      </c>
      <c r="AG25" s="131" t="str">
        <f>IF($E25="don't know","not known",($E25*Q25))</f>
        <v>not known</v>
      </c>
      <c r="AH25" s="131" t="s">
        <v>90</v>
      </c>
      <c r="AI25" s="131" t="s">
        <v>90</v>
      </c>
      <c r="AJ25" s="131" t="s">
        <v>90</v>
      </c>
      <c r="AL25" s="44" t="str">
        <f t="shared" si="65"/>
        <v>Does not affect ability to use this method</v>
      </c>
      <c r="AM25" s="44">
        <f t="shared" si="1"/>
        <v>0</v>
      </c>
      <c r="AN25" s="44">
        <f t="shared" si="66"/>
        <v>0</v>
      </c>
      <c r="AO25" s="44">
        <f t="shared" si="67"/>
        <v>0</v>
      </c>
      <c r="AP25" s="44">
        <f t="shared" si="3"/>
        <v>0</v>
      </c>
      <c r="AQ25" s="44" t="str">
        <f t="shared" si="4"/>
        <v>Does not affect ability to use this method</v>
      </c>
      <c r="AR25" s="44" t="str">
        <f t="shared" si="5"/>
        <v>Does not affect ability to use this method</v>
      </c>
      <c r="AS25" s="44">
        <f t="shared" si="68"/>
        <v>0</v>
      </c>
      <c r="AT25" s="44" t="str">
        <f t="shared" si="69"/>
        <v>Does not affect ability to use this method</v>
      </c>
      <c r="AU25" s="44" t="str">
        <f t="shared" si="70"/>
        <v>Does not affect ability to use this method</v>
      </c>
      <c r="AV25" s="44">
        <f t="shared" si="71"/>
        <v>0</v>
      </c>
      <c r="AW25" s="44">
        <f t="shared" si="7"/>
        <v>0</v>
      </c>
      <c r="AX25" s="44" t="str">
        <f t="shared" si="8"/>
        <v>Does not affect ability to use this method</v>
      </c>
      <c r="AY25" s="44" t="str">
        <f t="shared" si="9"/>
        <v>Does not affect ability to use this method</v>
      </c>
      <c r="AZ25" s="44" t="str">
        <f t="shared" si="10"/>
        <v>Does not affect ability to use this method</v>
      </c>
      <c r="BA25" s="44"/>
      <c r="BB25" s="44" t="str">
        <f t="shared" si="72"/>
        <v>Does not affect ability to use this method</v>
      </c>
      <c r="BC25" s="44">
        <f t="shared" si="73"/>
        <v>0</v>
      </c>
      <c r="BD25" s="44">
        <f t="shared" si="74"/>
        <v>0</v>
      </c>
      <c r="BE25" s="44">
        <f t="shared" si="75"/>
        <v>0</v>
      </c>
      <c r="BF25" s="44">
        <f t="shared" si="76"/>
        <v>0</v>
      </c>
      <c r="BG25" s="44" t="str">
        <f t="shared" si="77"/>
        <v>Does not affect ability to use this method</v>
      </c>
      <c r="BH25" s="44" t="str">
        <f t="shared" si="78"/>
        <v>Does not affect ability to use this method</v>
      </c>
      <c r="BI25" s="44">
        <f t="shared" si="79"/>
        <v>0</v>
      </c>
      <c r="BJ25" s="44" t="str">
        <f t="shared" si="80"/>
        <v>Does not affect ability to use this method</v>
      </c>
      <c r="BK25" s="44" t="str">
        <f t="shared" si="81"/>
        <v>Does not affect ability to use this method</v>
      </c>
      <c r="BL25" s="44">
        <f t="shared" si="82"/>
        <v>0</v>
      </c>
      <c r="BM25" s="44">
        <f t="shared" si="83"/>
        <v>0</v>
      </c>
      <c r="BN25" s="44" t="str">
        <f t="shared" si="84"/>
        <v>Does not affect ability to use this method</v>
      </c>
      <c r="BO25" s="44" t="str">
        <f t="shared" si="85"/>
        <v>Does not affect ability to use this method</v>
      </c>
      <c r="BP25" s="44" t="str">
        <f t="shared" si="86"/>
        <v>Does not affect ability to use this method</v>
      </c>
    </row>
    <row r="26" spans="1:68" s="20" customFormat="1" ht="77.25" customHeight="1" x14ac:dyDescent="0.25">
      <c r="A26" s="110"/>
      <c r="B26" s="79">
        <v>3.23</v>
      </c>
      <c r="C26" s="46" t="s">
        <v>147</v>
      </c>
      <c r="D26" s="23" t="s">
        <v>141</v>
      </c>
      <c r="E26" s="71" t="str">
        <f t="shared" si="57"/>
        <v>don't know</v>
      </c>
      <c r="F26" s="73"/>
      <c r="G26" s="73"/>
      <c r="H26" s="72">
        <v>1</v>
      </c>
      <c r="I26" s="106"/>
      <c r="J26" s="73"/>
      <c r="K26" s="73"/>
      <c r="L26" s="73"/>
      <c r="M26" s="82">
        <v>0.5</v>
      </c>
      <c r="N26" s="106"/>
      <c r="O26" s="80">
        <v>1</v>
      </c>
      <c r="P26" s="82">
        <v>0.5</v>
      </c>
      <c r="Q26" s="106"/>
      <c r="R26" s="106"/>
      <c r="S26" s="106"/>
      <c r="T26" s="81">
        <v>0.5</v>
      </c>
      <c r="U26" s="46"/>
      <c r="V26" s="131" t="s">
        <v>90</v>
      </c>
      <c r="W26" s="131" t="s">
        <v>90</v>
      </c>
      <c r="X26" s="131" t="str">
        <f>IF($E26="don't know","not known",($E26*H26))</f>
        <v>not known</v>
      </c>
      <c r="Y26" s="131" t="s">
        <v>90</v>
      </c>
      <c r="Z26" s="131" t="s">
        <v>90</v>
      </c>
      <c r="AA26" s="131" t="s">
        <v>90</v>
      </c>
      <c r="AB26" s="131" t="s">
        <v>90</v>
      </c>
      <c r="AC26" s="131" t="str">
        <f t="shared" si="63"/>
        <v>not known</v>
      </c>
      <c r="AD26" s="131" t="s">
        <v>90</v>
      </c>
      <c r="AE26" s="131" t="str">
        <f>IF($E26="don't know","not known",($E26*O26))</f>
        <v>not known</v>
      </c>
      <c r="AF26" s="131" t="str">
        <f>IF($E26="don't know","not known",($E26*P26))</f>
        <v>not known</v>
      </c>
      <c r="AG26" s="131" t="s">
        <v>90</v>
      </c>
      <c r="AH26" s="131" t="s">
        <v>90</v>
      </c>
      <c r="AI26" s="131" t="s">
        <v>90</v>
      </c>
      <c r="AJ26" s="131" t="str">
        <f>IF($E26="don't know","not known",($E26*T26))</f>
        <v>not known</v>
      </c>
      <c r="AL26" s="44" t="str">
        <f t="shared" si="65"/>
        <v>Does not affect ability to use this method</v>
      </c>
      <c r="AM26" s="44" t="str">
        <f t="shared" si="1"/>
        <v>Does not affect ability to use this method</v>
      </c>
      <c r="AN26" s="44">
        <f t="shared" si="66"/>
        <v>0</v>
      </c>
      <c r="AO26" s="44" t="str">
        <f t="shared" si="67"/>
        <v>Does not affect ability to use this method</v>
      </c>
      <c r="AP26" s="44" t="str">
        <f t="shared" si="3"/>
        <v>Does not affect ability to use this method</v>
      </c>
      <c r="AQ26" s="44" t="str">
        <f t="shared" si="4"/>
        <v>Does not affect ability to use this method</v>
      </c>
      <c r="AR26" s="44" t="str">
        <f t="shared" si="5"/>
        <v>Does not affect ability to use this method</v>
      </c>
      <c r="AS26" s="44">
        <f t="shared" si="68"/>
        <v>0</v>
      </c>
      <c r="AT26" s="44" t="str">
        <f t="shared" si="69"/>
        <v>Does not affect ability to use this method</v>
      </c>
      <c r="AU26" s="44">
        <f t="shared" si="70"/>
        <v>0</v>
      </c>
      <c r="AV26" s="44">
        <f t="shared" si="71"/>
        <v>0</v>
      </c>
      <c r="AW26" s="44" t="str">
        <f t="shared" si="7"/>
        <v>Does not affect ability to use this method</v>
      </c>
      <c r="AX26" s="44" t="str">
        <f t="shared" si="8"/>
        <v>Does not affect ability to use this method</v>
      </c>
      <c r="AY26" s="44" t="str">
        <f t="shared" si="9"/>
        <v>Does not affect ability to use this method</v>
      </c>
      <c r="AZ26" s="44">
        <f t="shared" si="10"/>
        <v>0</v>
      </c>
      <c r="BA26" s="44"/>
      <c r="BB26" s="44" t="str">
        <f t="shared" si="72"/>
        <v>Does not affect ability to use this method</v>
      </c>
      <c r="BC26" s="44" t="str">
        <f t="shared" si="73"/>
        <v>Does not affect ability to use this method</v>
      </c>
      <c r="BD26" s="44">
        <f t="shared" si="74"/>
        <v>0</v>
      </c>
      <c r="BE26" s="44" t="str">
        <f t="shared" si="75"/>
        <v>Does not affect ability to use this method</v>
      </c>
      <c r="BF26" s="44" t="str">
        <f t="shared" si="76"/>
        <v>Does not affect ability to use this method</v>
      </c>
      <c r="BG26" s="44" t="str">
        <f t="shared" si="77"/>
        <v>Does not affect ability to use this method</v>
      </c>
      <c r="BH26" s="44" t="str">
        <f t="shared" si="78"/>
        <v>Does not affect ability to use this method</v>
      </c>
      <c r="BI26" s="44">
        <f t="shared" si="79"/>
        <v>0</v>
      </c>
      <c r="BJ26" s="44" t="str">
        <f t="shared" si="80"/>
        <v>Does not affect ability to use this method</v>
      </c>
      <c r="BK26" s="44">
        <f t="shared" si="81"/>
        <v>0</v>
      </c>
      <c r="BL26" s="44">
        <f t="shared" si="82"/>
        <v>0</v>
      </c>
      <c r="BM26" s="44" t="str">
        <f t="shared" si="83"/>
        <v>Does not affect ability to use this method</v>
      </c>
      <c r="BN26" s="44" t="str">
        <f t="shared" si="84"/>
        <v>Does not affect ability to use this method</v>
      </c>
      <c r="BO26" s="44" t="str">
        <f t="shared" si="85"/>
        <v>Does not affect ability to use this method</v>
      </c>
      <c r="BP26" s="44">
        <f t="shared" si="86"/>
        <v>0</v>
      </c>
    </row>
    <row r="27" spans="1:68" s="20" customFormat="1" ht="77.25" customHeight="1" x14ac:dyDescent="0.25">
      <c r="A27" s="110"/>
      <c r="B27" s="79">
        <v>3.24</v>
      </c>
      <c r="C27" s="46" t="s">
        <v>148</v>
      </c>
      <c r="D27" s="23" t="s">
        <v>141</v>
      </c>
      <c r="E27" s="71" t="str">
        <f t="shared" si="57"/>
        <v>don't know</v>
      </c>
      <c r="F27" s="73"/>
      <c r="G27" s="73"/>
      <c r="H27" s="73"/>
      <c r="I27" s="106"/>
      <c r="J27" s="82">
        <v>0.5</v>
      </c>
      <c r="K27" s="73"/>
      <c r="L27" s="73"/>
      <c r="M27" s="82">
        <v>0.5</v>
      </c>
      <c r="N27" s="82">
        <v>0.5</v>
      </c>
      <c r="O27" s="80">
        <v>1</v>
      </c>
      <c r="P27" s="106"/>
      <c r="Q27" s="106"/>
      <c r="R27" s="106"/>
      <c r="S27" s="81">
        <v>0.5</v>
      </c>
      <c r="T27" s="106"/>
      <c r="U27" s="46"/>
      <c r="V27" s="131" t="s">
        <v>90</v>
      </c>
      <c r="W27" s="131" t="s">
        <v>90</v>
      </c>
      <c r="X27" s="131" t="s">
        <v>90</v>
      </c>
      <c r="Y27" s="131" t="s">
        <v>90</v>
      </c>
      <c r="Z27" s="131" t="str">
        <f>IF($E27="don't know","not known",($E27*J27))</f>
        <v>not known</v>
      </c>
      <c r="AA27" s="131" t="s">
        <v>90</v>
      </c>
      <c r="AB27" s="131" t="s">
        <v>90</v>
      </c>
      <c r="AC27" s="131" t="str">
        <f t="shared" si="63"/>
        <v>not known</v>
      </c>
      <c r="AD27" s="131" t="str">
        <f>IF($E27="don't know","not known",($E27*N27))</f>
        <v>not known</v>
      </c>
      <c r="AE27" s="131" t="str">
        <f>IF($E27="don't know","not known",($E27*O27))</f>
        <v>not known</v>
      </c>
      <c r="AF27" s="131" t="s">
        <v>90</v>
      </c>
      <c r="AG27" s="131" t="s">
        <v>90</v>
      </c>
      <c r="AH27" s="131" t="s">
        <v>90</v>
      </c>
      <c r="AI27" s="131" t="str">
        <f>IF($E27="don't know","not known",($E27*S27))</f>
        <v>not known</v>
      </c>
      <c r="AJ27" s="131" t="s">
        <v>90</v>
      </c>
      <c r="AL27" s="44" t="str">
        <f t="shared" si="65"/>
        <v>Does not affect ability to use this method</v>
      </c>
      <c r="AM27" s="44" t="str">
        <f t="shared" si="1"/>
        <v>Does not affect ability to use this method</v>
      </c>
      <c r="AN27" s="44" t="str">
        <f t="shared" si="66"/>
        <v>Does not affect ability to use this method</v>
      </c>
      <c r="AO27" s="44" t="str">
        <f t="shared" si="67"/>
        <v>Does not affect ability to use this method</v>
      </c>
      <c r="AP27" s="44">
        <f t="shared" si="3"/>
        <v>0</v>
      </c>
      <c r="AQ27" s="44" t="str">
        <f t="shared" si="4"/>
        <v>Does not affect ability to use this method</v>
      </c>
      <c r="AR27" s="44" t="str">
        <f t="shared" si="5"/>
        <v>Does not affect ability to use this method</v>
      </c>
      <c r="AS27" s="44">
        <f t="shared" si="68"/>
        <v>0</v>
      </c>
      <c r="AT27" s="44">
        <f t="shared" si="69"/>
        <v>0</v>
      </c>
      <c r="AU27" s="44">
        <f t="shared" si="70"/>
        <v>0</v>
      </c>
      <c r="AV27" s="44" t="str">
        <f t="shared" si="71"/>
        <v>Does not affect ability to use this method</v>
      </c>
      <c r="AW27" s="44" t="str">
        <f t="shared" si="7"/>
        <v>Does not affect ability to use this method</v>
      </c>
      <c r="AX27" s="44" t="str">
        <f t="shared" si="8"/>
        <v>Does not affect ability to use this method</v>
      </c>
      <c r="AY27" s="44">
        <f t="shared" si="9"/>
        <v>0</v>
      </c>
      <c r="AZ27" s="44" t="str">
        <f t="shared" si="10"/>
        <v>Does not affect ability to use this method</v>
      </c>
      <c r="BA27" s="44"/>
      <c r="BB27" s="44" t="str">
        <f t="shared" si="72"/>
        <v>Does not affect ability to use this method</v>
      </c>
      <c r="BC27" s="44" t="str">
        <f t="shared" si="73"/>
        <v>Does not affect ability to use this method</v>
      </c>
      <c r="BD27" s="44" t="str">
        <f t="shared" si="74"/>
        <v>Does not affect ability to use this method</v>
      </c>
      <c r="BE27" s="44" t="str">
        <f t="shared" si="75"/>
        <v>Does not affect ability to use this method</v>
      </c>
      <c r="BF27" s="44">
        <f t="shared" si="76"/>
        <v>0</v>
      </c>
      <c r="BG27" s="44" t="str">
        <f t="shared" si="77"/>
        <v>Does not affect ability to use this method</v>
      </c>
      <c r="BH27" s="44" t="str">
        <f t="shared" si="78"/>
        <v>Does not affect ability to use this method</v>
      </c>
      <c r="BI27" s="44">
        <f t="shared" si="79"/>
        <v>0</v>
      </c>
      <c r="BJ27" s="44">
        <f t="shared" si="80"/>
        <v>0</v>
      </c>
      <c r="BK27" s="44">
        <f t="shared" si="81"/>
        <v>0</v>
      </c>
      <c r="BL27" s="44" t="str">
        <f t="shared" si="82"/>
        <v>Does not affect ability to use this method</v>
      </c>
      <c r="BM27" s="44" t="str">
        <f t="shared" si="83"/>
        <v>Does not affect ability to use this method</v>
      </c>
      <c r="BN27" s="44" t="str">
        <f t="shared" si="84"/>
        <v>Does not affect ability to use this method</v>
      </c>
      <c r="BO27" s="44">
        <f t="shared" si="85"/>
        <v>0</v>
      </c>
      <c r="BP27" s="44" t="str">
        <f t="shared" si="86"/>
        <v>Does not affect ability to use this method</v>
      </c>
    </row>
    <row r="28" spans="1:68" s="20" customFormat="1" ht="77.25" customHeight="1" x14ac:dyDescent="0.25">
      <c r="A28" s="110"/>
      <c r="B28" s="79">
        <v>3.25</v>
      </c>
      <c r="C28" s="46" t="s">
        <v>170</v>
      </c>
      <c r="D28" s="23" t="s">
        <v>141</v>
      </c>
      <c r="E28" s="71" t="str">
        <f>IF(D28="yes",1,IF(D28="no",0,"don't know"))</f>
        <v>don't know</v>
      </c>
      <c r="F28" s="73"/>
      <c r="G28" s="73"/>
      <c r="H28" s="73"/>
      <c r="I28" s="72">
        <v>1</v>
      </c>
      <c r="J28" s="73"/>
      <c r="K28" s="73"/>
      <c r="L28" s="73"/>
      <c r="M28" s="73"/>
      <c r="N28" s="106"/>
      <c r="O28" s="106"/>
      <c r="P28" s="106"/>
      <c r="Q28" s="106"/>
      <c r="R28" s="106"/>
      <c r="S28" s="106"/>
      <c r="T28" s="106"/>
      <c r="U28" s="46"/>
      <c r="V28" s="131" t="s">
        <v>90</v>
      </c>
      <c r="W28" s="131" t="s">
        <v>90</v>
      </c>
      <c r="X28" s="131" t="s">
        <v>90</v>
      </c>
      <c r="Y28" s="131" t="str">
        <f>IF($E28="don't know","not known",($E28*I28))</f>
        <v>not known</v>
      </c>
      <c r="Z28" s="131" t="s">
        <v>90</v>
      </c>
      <c r="AA28" s="131" t="s">
        <v>90</v>
      </c>
      <c r="AB28" s="131" t="s">
        <v>90</v>
      </c>
      <c r="AC28" s="131" t="s">
        <v>90</v>
      </c>
      <c r="AD28" s="131" t="s">
        <v>90</v>
      </c>
      <c r="AE28" s="131" t="s">
        <v>90</v>
      </c>
      <c r="AF28" s="131" t="s">
        <v>90</v>
      </c>
      <c r="AG28" s="131" t="s">
        <v>90</v>
      </c>
      <c r="AH28" s="131" t="s">
        <v>90</v>
      </c>
      <c r="AI28" s="131" t="s">
        <v>90</v>
      </c>
      <c r="AJ28" s="131" t="s">
        <v>90</v>
      </c>
      <c r="AL28" s="44" t="str">
        <f t="shared" si="65"/>
        <v>Does not affect ability to use this method</v>
      </c>
      <c r="AM28" s="44" t="str">
        <f t="shared" si="1"/>
        <v>Does not affect ability to use this method</v>
      </c>
      <c r="AN28" s="44" t="str">
        <f t="shared" si="66"/>
        <v>Does not affect ability to use this method</v>
      </c>
      <c r="AO28" s="44">
        <f t="shared" si="67"/>
        <v>0</v>
      </c>
      <c r="AP28" s="44" t="str">
        <f t="shared" si="3"/>
        <v>Does not affect ability to use this method</v>
      </c>
      <c r="AQ28" s="44" t="str">
        <f t="shared" si="4"/>
        <v>Does not affect ability to use this method</v>
      </c>
      <c r="AR28" s="44" t="str">
        <f t="shared" si="5"/>
        <v>Does not affect ability to use this method</v>
      </c>
      <c r="AS28" s="44" t="str">
        <f t="shared" si="68"/>
        <v>Does not affect ability to use this method</v>
      </c>
      <c r="AT28" s="44" t="str">
        <f t="shared" si="69"/>
        <v>Does not affect ability to use this method</v>
      </c>
      <c r="AU28" s="44" t="str">
        <f t="shared" si="70"/>
        <v>Does not affect ability to use this method</v>
      </c>
      <c r="AV28" s="44" t="str">
        <f t="shared" si="71"/>
        <v>Does not affect ability to use this method</v>
      </c>
      <c r="AW28" s="44" t="str">
        <f t="shared" si="7"/>
        <v>Does not affect ability to use this method</v>
      </c>
      <c r="AX28" s="44" t="str">
        <f t="shared" si="8"/>
        <v>Does not affect ability to use this method</v>
      </c>
      <c r="AY28" s="44" t="str">
        <f t="shared" si="9"/>
        <v>Does not affect ability to use this method</v>
      </c>
      <c r="AZ28" s="44" t="str">
        <f t="shared" si="10"/>
        <v>Does not affect ability to use this method</v>
      </c>
      <c r="BA28" s="44"/>
      <c r="BB28" s="44" t="str">
        <f t="shared" si="72"/>
        <v>Does not affect ability to use this method</v>
      </c>
      <c r="BC28" s="44" t="str">
        <f t="shared" si="73"/>
        <v>Does not affect ability to use this method</v>
      </c>
      <c r="BD28" s="44" t="str">
        <f t="shared" si="74"/>
        <v>Does not affect ability to use this method</v>
      </c>
      <c r="BE28" s="44">
        <f t="shared" si="75"/>
        <v>0</v>
      </c>
      <c r="BF28" s="44" t="str">
        <f t="shared" si="76"/>
        <v>Does not affect ability to use this method</v>
      </c>
      <c r="BG28" s="44" t="str">
        <f t="shared" si="77"/>
        <v>Does not affect ability to use this method</v>
      </c>
      <c r="BH28" s="44" t="str">
        <f t="shared" si="78"/>
        <v>Does not affect ability to use this method</v>
      </c>
      <c r="BI28" s="44" t="str">
        <f t="shared" si="79"/>
        <v>Does not affect ability to use this method</v>
      </c>
      <c r="BJ28" s="44" t="str">
        <f t="shared" si="80"/>
        <v>Does not affect ability to use this method</v>
      </c>
      <c r="BK28" s="44" t="str">
        <f t="shared" si="81"/>
        <v>Does not affect ability to use this method</v>
      </c>
      <c r="BL28" s="44" t="str">
        <f t="shared" si="82"/>
        <v>Does not affect ability to use this method</v>
      </c>
      <c r="BM28" s="44" t="str">
        <f t="shared" si="83"/>
        <v>Does not affect ability to use this method</v>
      </c>
      <c r="BN28" s="44" t="str">
        <f t="shared" si="84"/>
        <v>Does not affect ability to use this method</v>
      </c>
      <c r="BO28" s="44" t="str">
        <f t="shared" si="85"/>
        <v>Does not affect ability to use this method</v>
      </c>
      <c r="BP28" s="44" t="str">
        <f t="shared" si="86"/>
        <v>Does not affect ability to use this method</v>
      </c>
    </row>
    <row r="29" spans="1:68" s="20" customFormat="1" ht="34.5" hidden="1" customHeight="1" x14ac:dyDescent="0.25">
      <c r="B29" s="46"/>
      <c r="C29" s="84" t="s">
        <v>107</v>
      </c>
      <c r="D29" s="85"/>
      <c r="E29" s="86"/>
      <c r="F29" s="46"/>
      <c r="G29" s="46"/>
      <c r="H29" s="46"/>
      <c r="I29" s="107"/>
      <c r="J29" s="46"/>
      <c r="K29" s="46"/>
      <c r="L29" s="46"/>
      <c r="M29" s="46"/>
      <c r="N29" s="107"/>
      <c r="O29" s="107"/>
      <c r="P29" s="107"/>
      <c r="Q29" s="107"/>
      <c r="R29" s="107"/>
      <c r="S29" s="107"/>
      <c r="T29" s="107"/>
      <c r="U29" s="46"/>
      <c r="V29" s="121">
        <f>SUM(V4:V28)</f>
        <v>0</v>
      </c>
      <c r="W29" s="121">
        <f>SUM(W4:W28)</f>
        <v>0</v>
      </c>
      <c r="X29" s="121">
        <f>SUM(X4:X28)</f>
        <v>0</v>
      </c>
      <c r="Y29" s="121">
        <f t="shared" ref="Y29:AJ29" si="87">SUM(Y4:Y28)</f>
        <v>0</v>
      </c>
      <c r="Z29" s="121">
        <f t="shared" si="87"/>
        <v>0</v>
      </c>
      <c r="AA29" s="121">
        <f t="shared" si="87"/>
        <v>0</v>
      </c>
      <c r="AB29" s="121">
        <f t="shared" si="87"/>
        <v>0</v>
      </c>
      <c r="AC29" s="121">
        <f t="shared" si="87"/>
        <v>0</v>
      </c>
      <c r="AD29" s="121">
        <f t="shared" si="87"/>
        <v>0</v>
      </c>
      <c r="AE29" s="121">
        <f t="shared" si="87"/>
        <v>0</v>
      </c>
      <c r="AF29" s="121">
        <f t="shared" si="87"/>
        <v>0</v>
      </c>
      <c r="AG29" s="121">
        <f t="shared" si="87"/>
        <v>0</v>
      </c>
      <c r="AH29" s="121">
        <f t="shared" si="87"/>
        <v>0</v>
      </c>
      <c r="AI29" s="121">
        <f t="shared" si="87"/>
        <v>0</v>
      </c>
      <c r="AJ29" s="121">
        <f t="shared" si="87"/>
        <v>0</v>
      </c>
      <c r="AL29" s="44">
        <f t="shared" ref="AL29:AS29" si="88">IF(V29="Does not affect ability to use this method", "Does not affect ability to use this method",IF(F29=1, 0, IF( AND( V29&gt;0, F29=0.5), 0,1)))</f>
        <v>1</v>
      </c>
      <c r="AM29" s="44">
        <f t="shared" si="88"/>
        <v>1</v>
      </c>
      <c r="AN29" s="44">
        <f t="shared" si="88"/>
        <v>1</v>
      </c>
      <c r="AO29" s="44">
        <f t="shared" si="88"/>
        <v>1</v>
      </c>
      <c r="AP29" s="44">
        <f t="shared" si="88"/>
        <v>1</v>
      </c>
      <c r="AQ29" s="44">
        <f t="shared" si="88"/>
        <v>1</v>
      </c>
      <c r="AR29" s="44">
        <f t="shared" si="88"/>
        <v>1</v>
      </c>
      <c r="AS29" s="44">
        <f t="shared" si="88"/>
        <v>1</v>
      </c>
      <c r="AT29" s="44">
        <f t="shared" si="69"/>
        <v>1</v>
      </c>
      <c r="AU29" s="44">
        <f t="shared" si="70"/>
        <v>1</v>
      </c>
      <c r="AV29" s="44">
        <f t="shared" si="71"/>
        <v>1</v>
      </c>
      <c r="AW29" s="44">
        <f>IF(AG29="Does not affect ability to use this method", "Does not affect ability to use this method",IF(Q29=1, 0, IF( AND( AG29&gt;0, Q29=0.5), 0,1)))</f>
        <v>1</v>
      </c>
      <c r="AX29" s="44">
        <f>IF(AH29="Does not affect ability to use this method", "Does not affect ability to use this method",IF(R29=1, 0, IF( AND( AH29&gt;0, R29=0.5), 0,1)))</f>
        <v>1</v>
      </c>
      <c r="AY29" s="44">
        <f>IF(AI29="Does not affect ability to use this method", "Does not affect ability to use this method",IF(S29=1, 0, IF( AND( AI29&gt;0, S29=0.5), 0,1)))</f>
        <v>1</v>
      </c>
      <c r="AZ29" s="44">
        <f>IF(AJ29="Does not affect ability to use this method", "Does not affect ability to use this method",IF(T29=1, 0, IF( AND( AJ29&gt;0, T29=0.5), 0,1)))</f>
        <v>1</v>
      </c>
      <c r="BE29" s="111"/>
      <c r="BJ29" s="111"/>
      <c r="BK29" s="111"/>
      <c r="BL29" s="111"/>
    </row>
    <row r="30" spans="1:68" s="20" customFormat="1" ht="35.25" customHeight="1" x14ac:dyDescent="0.25">
      <c r="B30" s="88"/>
      <c r="C30" s="89"/>
      <c r="D30" s="90"/>
      <c r="E30" s="86"/>
      <c r="F30" s="46"/>
      <c r="G30" s="46"/>
      <c r="H30" s="46"/>
      <c r="I30" s="107"/>
      <c r="J30" s="46"/>
      <c r="K30" s="46"/>
      <c r="L30" s="46"/>
      <c r="M30" s="46"/>
      <c r="N30" s="107"/>
      <c r="O30" s="107"/>
      <c r="P30" s="107"/>
      <c r="Q30" s="46"/>
      <c r="R30" s="46"/>
      <c r="S30" s="46"/>
      <c r="T30" s="87"/>
      <c r="U30" s="46"/>
      <c r="V30" s="91"/>
      <c r="W30" s="91"/>
      <c r="X30" s="91"/>
      <c r="Y30" s="91"/>
      <c r="Z30" s="91"/>
      <c r="AA30" s="91"/>
      <c r="AB30" s="91"/>
      <c r="AC30" s="91"/>
      <c r="AD30" s="91"/>
      <c r="AE30" s="91"/>
      <c r="AF30" s="91"/>
      <c r="AG30" s="91"/>
      <c r="AH30" s="91"/>
      <c r="AI30" s="91"/>
      <c r="AJ30" s="91"/>
      <c r="AO30" s="111"/>
      <c r="AT30" s="111"/>
      <c r="AU30" s="111"/>
      <c r="AV30" s="111"/>
      <c r="BE30" s="111"/>
      <c r="BJ30" s="111"/>
      <c r="BK30" s="111"/>
      <c r="BL30" s="111"/>
    </row>
    <row r="31" spans="1:68" s="20" customFormat="1" ht="42.75" customHeight="1" x14ac:dyDescent="0.25">
      <c r="A31" s="154" t="s">
        <v>158</v>
      </c>
      <c r="B31" s="137"/>
      <c r="C31" s="137"/>
      <c r="D31" s="155"/>
      <c r="E31" s="92" t="s">
        <v>108</v>
      </c>
      <c r="F31" s="93">
        <f>COUNTIF(F4:F28,1)</f>
        <v>6</v>
      </c>
      <c r="G31" s="93">
        <f t="shared" ref="G31:T31" si="89">COUNTIF(G4:G28,1)</f>
        <v>8</v>
      </c>
      <c r="H31" s="93">
        <f t="shared" si="89"/>
        <v>7</v>
      </c>
      <c r="I31" s="93">
        <f t="shared" si="89"/>
        <v>7</v>
      </c>
      <c r="J31" s="93">
        <f t="shared" si="89"/>
        <v>3</v>
      </c>
      <c r="K31" s="93">
        <f t="shared" si="89"/>
        <v>1</v>
      </c>
      <c r="L31" s="93">
        <f t="shared" si="89"/>
        <v>5</v>
      </c>
      <c r="M31" s="93">
        <f t="shared" si="89"/>
        <v>4</v>
      </c>
      <c r="N31" s="93">
        <f t="shared" si="89"/>
        <v>1</v>
      </c>
      <c r="O31" s="93">
        <f t="shared" si="89"/>
        <v>4</v>
      </c>
      <c r="P31" s="93">
        <f t="shared" si="89"/>
        <v>3</v>
      </c>
      <c r="Q31" s="93">
        <f t="shared" si="89"/>
        <v>2</v>
      </c>
      <c r="R31" s="93">
        <f t="shared" si="89"/>
        <v>2</v>
      </c>
      <c r="S31" s="93">
        <f t="shared" si="89"/>
        <v>2</v>
      </c>
      <c r="T31" s="93">
        <f t="shared" si="89"/>
        <v>1</v>
      </c>
      <c r="U31" s="93"/>
      <c r="V31" s="94">
        <f t="shared" ref="V31:AC31" si="90">BB31</f>
        <v>0</v>
      </c>
      <c r="W31" s="94">
        <f t="shared" si="90"/>
        <v>0</v>
      </c>
      <c r="X31" s="94">
        <f t="shared" si="90"/>
        <v>0</v>
      </c>
      <c r="Y31" s="94">
        <f t="shared" si="90"/>
        <v>0</v>
      </c>
      <c r="Z31" s="94">
        <f t="shared" si="90"/>
        <v>0</v>
      </c>
      <c r="AA31" s="94">
        <f t="shared" si="90"/>
        <v>0</v>
      </c>
      <c r="AB31" s="94">
        <f t="shared" si="90"/>
        <v>0</v>
      </c>
      <c r="AC31" s="94">
        <f t="shared" si="90"/>
        <v>0</v>
      </c>
      <c r="AD31" s="94">
        <f t="shared" ref="AD31:AF31" si="91">BJ31</f>
        <v>0</v>
      </c>
      <c r="AE31" s="94">
        <f t="shared" si="91"/>
        <v>0</v>
      </c>
      <c r="AF31" s="94">
        <f t="shared" si="91"/>
        <v>0</v>
      </c>
      <c r="AG31" s="94">
        <f t="shared" ref="AG31:AJ31" si="92">BM31</f>
        <v>0</v>
      </c>
      <c r="AH31" s="94">
        <f t="shared" si="92"/>
        <v>0</v>
      </c>
      <c r="AI31" s="94">
        <f t="shared" si="92"/>
        <v>0</v>
      </c>
      <c r="AJ31" s="94">
        <f t="shared" si="92"/>
        <v>0</v>
      </c>
      <c r="AO31" s="111"/>
      <c r="AT31" s="111"/>
      <c r="AU31" s="111"/>
      <c r="AV31" s="111"/>
      <c r="BB31" s="20">
        <f>COUNTIF(BB4:BB28,1)</f>
        <v>0</v>
      </c>
      <c r="BC31" s="114">
        <f t="shared" ref="BC31:BP31" si="93">COUNTIF(BC4:BC28,1)</f>
        <v>0</v>
      </c>
      <c r="BD31" s="114">
        <f t="shared" si="93"/>
        <v>0</v>
      </c>
      <c r="BE31" s="114">
        <f t="shared" si="93"/>
        <v>0</v>
      </c>
      <c r="BF31" s="114">
        <f t="shared" si="93"/>
        <v>0</v>
      </c>
      <c r="BG31" s="114">
        <f t="shared" si="93"/>
        <v>0</v>
      </c>
      <c r="BH31" s="114">
        <f t="shared" si="93"/>
        <v>0</v>
      </c>
      <c r="BI31" s="114">
        <f t="shared" si="93"/>
        <v>0</v>
      </c>
      <c r="BJ31" s="114">
        <f t="shared" si="93"/>
        <v>0</v>
      </c>
      <c r="BK31" s="114">
        <f t="shared" si="93"/>
        <v>0</v>
      </c>
      <c r="BL31" s="114">
        <f t="shared" si="93"/>
        <v>0</v>
      </c>
      <c r="BM31" s="114">
        <f t="shared" si="93"/>
        <v>0</v>
      </c>
      <c r="BN31" s="114">
        <f t="shared" si="93"/>
        <v>0</v>
      </c>
      <c r="BO31" s="114">
        <f t="shared" si="93"/>
        <v>0</v>
      </c>
      <c r="BP31" s="114">
        <f t="shared" si="93"/>
        <v>0</v>
      </c>
    </row>
    <row r="32" spans="1:68" s="20" customFormat="1" ht="39" customHeight="1" x14ac:dyDescent="0.25">
      <c r="A32" s="156" t="s">
        <v>109</v>
      </c>
      <c r="B32" s="137"/>
      <c r="C32" s="137"/>
      <c r="D32" s="137"/>
      <c r="E32" s="42"/>
      <c r="I32" s="105"/>
      <c r="N32" s="105"/>
      <c r="O32" s="105"/>
      <c r="P32" s="105"/>
      <c r="V32" s="57">
        <f>COUNTIFS(F4:F28,"1",V4:V28,"not known")</f>
        <v>6</v>
      </c>
      <c r="W32" s="57">
        <f t="shared" ref="W32:AJ32" si="94">COUNTIFS(G4:G28,"1",W4:W28,"not known")</f>
        <v>8</v>
      </c>
      <c r="X32" s="57">
        <f t="shared" si="94"/>
        <v>7</v>
      </c>
      <c r="Y32" s="57">
        <f t="shared" si="94"/>
        <v>7</v>
      </c>
      <c r="Z32" s="57">
        <f t="shared" si="94"/>
        <v>3</v>
      </c>
      <c r="AA32" s="57">
        <f t="shared" si="94"/>
        <v>1</v>
      </c>
      <c r="AB32" s="57">
        <f t="shared" si="94"/>
        <v>5</v>
      </c>
      <c r="AC32" s="57">
        <f t="shared" si="94"/>
        <v>4</v>
      </c>
      <c r="AD32" s="57">
        <f t="shared" si="94"/>
        <v>1</v>
      </c>
      <c r="AE32" s="57">
        <f t="shared" si="94"/>
        <v>4</v>
      </c>
      <c r="AF32" s="57">
        <f t="shared" si="94"/>
        <v>3</v>
      </c>
      <c r="AG32" s="57">
        <f t="shared" si="94"/>
        <v>2</v>
      </c>
      <c r="AH32" s="57">
        <f t="shared" si="94"/>
        <v>2</v>
      </c>
      <c r="AI32" s="57">
        <f t="shared" si="94"/>
        <v>2</v>
      </c>
      <c r="AJ32" s="57">
        <f t="shared" si="94"/>
        <v>1</v>
      </c>
      <c r="AO32" s="111"/>
      <c r="AT32" s="111"/>
      <c r="AU32" s="111"/>
      <c r="AV32" s="111"/>
      <c r="BE32" s="111"/>
      <c r="BJ32" s="111"/>
      <c r="BK32" s="111"/>
      <c r="BL32" s="111"/>
    </row>
    <row r="33" spans="1:64" s="20" customFormat="1" ht="40.5" customHeight="1" x14ac:dyDescent="0.25">
      <c r="A33" s="156" t="s">
        <v>157</v>
      </c>
      <c r="B33" s="137"/>
      <c r="C33" s="137"/>
      <c r="D33" s="137"/>
      <c r="E33" s="42" t="s">
        <v>110</v>
      </c>
      <c r="F33" s="20">
        <f>COUNTIF(F4:F28,0.5)</f>
        <v>3</v>
      </c>
      <c r="G33" s="114">
        <f t="shared" ref="G33:T33" si="95">COUNTIF(G4:G28,0.5)</f>
        <v>2</v>
      </c>
      <c r="H33" s="114">
        <f t="shared" si="95"/>
        <v>4</v>
      </c>
      <c r="I33" s="114">
        <f t="shared" si="95"/>
        <v>5</v>
      </c>
      <c r="J33" s="114">
        <f t="shared" si="95"/>
        <v>7</v>
      </c>
      <c r="K33" s="114">
        <f t="shared" si="95"/>
        <v>1</v>
      </c>
      <c r="L33" s="114">
        <f t="shared" si="95"/>
        <v>3</v>
      </c>
      <c r="M33" s="114">
        <f t="shared" si="95"/>
        <v>9</v>
      </c>
      <c r="N33" s="114">
        <f t="shared" si="95"/>
        <v>4</v>
      </c>
      <c r="O33" s="114">
        <f t="shared" si="95"/>
        <v>4</v>
      </c>
      <c r="P33" s="114">
        <f t="shared" si="95"/>
        <v>9</v>
      </c>
      <c r="Q33" s="114">
        <f t="shared" si="95"/>
        <v>6</v>
      </c>
      <c r="R33" s="114">
        <f t="shared" si="95"/>
        <v>3</v>
      </c>
      <c r="S33" s="114">
        <f t="shared" si="95"/>
        <v>4</v>
      </c>
      <c r="T33" s="114">
        <f t="shared" si="95"/>
        <v>4</v>
      </c>
      <c r="V33" s="57">
        <f t="shared" ref="V33:AC33" si="96">AL33</f>
        <v>0</v>
      </c>
      <c r="W33" s="57">
        <f t="shared" si="96"/>
        <v>0</v>
      </c>
      <c r="X33" s="57">
        <f t="shared" si="96"/>
        <v>0</v>
      </c>
      <c r="Y33" s="57">
        <f t="shared" si="96"/>
        <v>0</v>
      </c>
      <c r="Z33" s="57">
        <f t="shared" si="96"/>
        <v>0</v>
      </c>
      <c r="AA33" s="57">
        <f t="shared" si="96"/>
        <v>0</v>
      </c>
      <c r="AB33" s="57">
        <f t="shared" si="96"/>
        <v>0</v>
      </c>
      <c r="AC33" s="57">
        <f t="shared" si="96"/>
        <v>0</v>
      </c>
      <c r="AD33" s="57">
        <f t="shared" ref="AD33:AF33" si="97">AT33</f>
        <v>0</v>
      </c>
      <c r="AE33" s="57">
        <f t="shared" si="97"/>
        <v>0</v>
      </c>
      <c r="AF33" s="57">
        <f t="shared" si="97"/>
        <v>0</v>
      </c>
      <c r="AG33" s="57">
        <f t="shared" ref="AG33:AJ33" si="98">AW33</f>
        <v>0</v>
      </c>
      <c r="AH33" s="57">
        <f t="shared" si="98"/>
        <v>0</v>
      </c>
      <c r="AI33" s="57">
        <f t="shared" si="98"/>
        <v>0</v>
      </c>
      <c r="AJ33" s="57">
        <f t="shared" si="98"/>
        <v>0</v>
      </c>
      <c r="AL33" s="20">
        <f>COUNTIF(AL4:AL28,1)</f>
        <v>0</v>
      </c>
      <c r="AM33" s="114">
        <f t="shared" ref="AM33:AZ33" si="99">COUNTIF(AM4:AM28,1)</f>
        <v>0</v>
      </c>
      <c r="AN33" s="114">
        <f t="shared" si="99"/>
        <v>0</v>
      </c>
      <c r="AO33" s="114">
        <f t="shared" si="99"/>
        <v>0</v>
      </c>
      <c r="AP33" s="114">
        <f t="shared" si="99"/>
        <v>0</v>
      </c>
      <c r="AQ33" s="114">
        <f t="shared" si="99"/>
        <v>0</v>
      </c>
      <c r="AR33" s="114">
        <f t="shared" si="99"/>
        <v>0</v>
      </c>
      <c r="AS33" s="114">
        <f t="shared" si="99"/>
        <v>0</v>
      </c>
      <c r="AT33" s="114">
        <f t="shared" si="99"/>
        <v>0</v>
      </c>
      <c r="AU33" s="114">
        <f t="shared" si="99"/>
        <v>0</v>
      </c>
      <c r="AV33" s="114">
        <f t="shared" si="99"/>
        <v>0</v>
      </c>
      <c r="AW33" s="114">
        <f t="shared" si="99"/>
        <v>0</v>
      </c>
      <c r="AX33" s="114">
        <f t="shared" si="99"/>
        <v>0</v>
      </c>
      <c r="AY33" s="114">
        <f t="shared" si="99"/>
        <v>0</v>
      </c>
      <c r="AZ33" s="114">
        <f t="shared" si="99"/>
        <v>0</v>
      </c>
      <c r="BE33" s="111"/>
      <c r="BJ33" s="111"/>
      <c r="BK33" s="111"/>
      <c r="BL33" s="111"/>
    </row>
    <row r="34" spans="1:64" s="20" customFormat="1" ht="34.5" customHeight="1" x14ac:dyDescent="0.25">
      <c r="C34" s="95"/>
      <c r="D34" s="34"/>
      <c r="E34" s="42"/>
      <c r="I34" s="105"/>
      <c r="N34" s="105"/>
      <c r="O34" s="105"/>
      <c r="P34" s="105"/>
      <c r="T34" s="33"/>
      <c r="V34" s="57"/>
      <c r="W34" s="57"/>
      <c r="X34" s="57"/>
      <c r="Y34" s="57"/>
      <c r="Z34" s="57"/>
      <c r="AA34" s="57"/>
      <c r="AB34" s="57"/>
      <c r="AC34" s="57"/>
      <c r="AD34" s="57"/>
      <c r="AE34" s="57"/>
      <c r="AF34" s="57"/>
      <c r="AG34" s="57"/>
      <c r="AH34" s="57"/>
      <c r="AI34" s="57"/>
      <c r="AJ34" s="57"/>
      <c r="AO34" s="111"/>
      <c r="AT34" s="111"/>
      <c r="AU34" s="111"/>
      <c r="AV34" s="111"/>
      <c r="BE34" s="111"/>
      <c r="BJ34" s="111"/>
      <c r="BK34" s="111"/>
      <c r="BL34" s="111"/>
    </row>
    <row r="35" spans="1:64" s="20" customFormat="1" ht="34.5" customHeight="1" x14ac:dyDescent="0.25">
      <c r="A35" s="146" t="s">
        <v>156</v>
      </c>
      <c r="B35" s="137"/>
      <c r="C35" s="137"/>
      <c r="D35" s="137"/>
      <c r="E35" s="42" t="s">
        <v>111</v>
      </c>
      <c r="F35" s="20">
        <f>SUM(F4:F28)</f>
        <v>7.5</v>
      </c>
      <c r="G35" s="114">
        <f t="shared" ref="G35:T35" si="100">SUM(G4:G28)</f>
        <v>9</v>
      </c>
      <c r="H35" s="114">
        <f t="shared" si="100"/>
        <v>9</v>
      </c>
      <c r="I35" s="114">
        <f t="shared" si="100"/>
        <v>9.5</v>
      </c>
      <c r="J35" s="114">
        <f t="shared" si="100"/>
        <v>6.5</v>
      </c>
      <c r="K35" s="114">
        <f t="shared" si="100"/>
        <v>1.5</v>
      </c>
      <c r="L35" s="114">
        <f t="shared" si="100"/>
        <v>6.5</v>
      </c>
      <c r="M35" s="114">
        <f t="shared" si="100"/>
        <v>8.5</v>
      </c>
      <c r="N35" s="114">
        <f t="shared" si="100"/>
        <v>3</v>
      </c>
      <c r="O35" s="114">
        <f t="shared" si="100"/>
        <v>6</v>
      </c>
      <c r="P35" s="114">
        <f t="shared" si="100"/>
        <v>7.5</v>
      </c>
      <c r="Q35" s="114">
        <f t="shared" si="100"/>
        <v>5</v>
      </c>
      <c r="R35" s="114">
        <f t="shared" si="100"/>
        <v>3.5</v>
      </c>
      <c r="S35" s="114">
        <f t="shared" si="100"/>
        <v>4</v>
      </c>
      <c r="T35" s="114">
        <f t="shared" si="100"/>
        <v>3</v>
      </c>
      <c r="V35" s="130">
        <f t="shared" ref="V35:AC35" si="101">V29/F35</f>
        <v>0</v>
      </c>
      <c r="W35" s="130">
        <f t="shared" si="101"/>
        <v>0</v>
      </c>
      <c r="X35" s="130">
        <f t="shared" si="101"/>
        <v>0</v>
      </c>
      <c r="Y35" s="130">
        <f t="shared" si="101"/>
        <v>0</v>
      </c>
      <c r="Z35" s="130">
        <f t="shared" si="101"/>
        <v>0</v>
      </c>
      <c r="AA35" s="130">
        <f t="shared" si="101"/>
        <v>0</v>
      </c>
      <c r="AB35" s="130">
        <f t="shared" si="101"/>
        <v>0</v>
      </c>
      <c r="AC35" s="130">
        <f t="shared" si="101"/>
        <v>0</v>
      </c>
      <c r="AD35" s="130">
        <f t="shared" ref="AD35:AF35" si="102">AD29/N35</f>
        <v>0</v>
      </c>
      <c r="AE35" s="130">
        <f t="shared" si="102"/>
        <v>0</v>
      </c>
      <c r="AF35" s="130">
        <f t="shared" si="102"/>
        <v>0</v>
      </c>
      <c r="AG35" s="130">
        <f>AG29/Q35</f>
        <v>0</v>
      </c>
      <c r="AH35" s="130">
        <f>AH29/R35</f>
        <v>0</v>
      </c>
      <c r="AI35" s="130">
        <f>AI29/S35</f>
        <v>0</v>
      </c>
      <c r="AJ35" s="130">
        <f>AJ29/T35</f>
        <v>0</v>
      </c>
      <c r="AO35" s="111"/>
      <c r="AT35" s="111"/>
      <c r="AU35" s="111"/>
      <c r="AV35" s="111"/>
      <c r="BE35" s="111"/>
      <c r="BJ35" s="111"/>
      <c r="BK35" s="111"/>
      <c r="BL35" s="111"/>
    </row>
    <row r="36" spans="1:64" s="20" customFormat="1" ht="34.5" customHeight="1" x14ac:dyDescent="0.25">
      <c r="C36" s="95"/>
      <c r="D36" s="34"/>
      <c r="E36" s="42"/>
      <c r="I36" s="105"/>
      <c r="N36" s="105"/>
      <c r="O36" s="105"/>
      <c r="P36" s="105"/>
      <c r="T36" s="33"/>
      <c r="V36" s="44"/>
      <c r="W36" s="44"/>
      <c r="X36" s="44"/>
      <c r="Y36" s="44"/>
      <c r="Z36" s="44"/>
      <c r="AA36" s="44"/>
      <c r="AB36" s="44"/>
      <c r="AC36" s="44"/>
      <c r="AD36" s="44"/>
      <c r="AE36" s="44"/>
      <c r="AF36" s="44"/>
      <c r="AG36" s="44"/>
      <c r="AH36" s="44"/>
      <c r="AI36" s="44"/>
      <c r="AJ36" s="44"/>
      <c r="AO36" s="111"/>
      <c r="AT36" s="111"/>
      <c r="AU36" s="111"/>
      <c r="AV36" s="111"/>
      <c r="BE36" s="111"/>
      <c r="BJ36" s="111"/>
      <c r="BK36" s="111"/>
      <c r="BL36" s="111"/>
    </row>
    <row r="37" spans="1:64" s="20" customFormat="1" ht="63" customHeight="1" x14ac:dyDescent="0.25">
      <c r="A37" s="147" t="s">
        <v>159</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O37" s="111"/>
      <c r="AT37" s="111"/>
      <c r="AU37" s="111"/>
      <c r="AV37" s="111"/>
      <c r="BE37" s="111"/>
      <c r="BJ37" s="111"/>
      <c r="BK37" s="111"/>
      <c r="BL37" s="111"/>
    </row>
    <row r="38" spans="1:64" s="20" customFormat="1" ht="48" customHeight="1" x14ac:dyDescent="0.25">
      <c r="A38" s="148" t="s">
        <v>160</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O38" s="111"/>
      <c r="AT38" s="111"/>
      <c r="AU38" s="111"/>
      <c r="AV38" s="111"/>
      <c r="BE38" s="111"/>
      <c r="BJ38" s="111"/>
      <c r="BK38" s="111"/>
      <c r="BL38" s="111"/>
    </row>
  </sheetData>
  <mergeCells count="9">
    <mergeCell ref="A35:D35"/>
    <mergeCell ref="A37:AJ37"/>
    <mergeCell ref="A38:AJ38"/>
    <mergeCell ref="B2:AJ2"/>
    <mergeCell ref="A4:A13"/>
    <mergeCell ref="A14:A22"/>
    <mergeCell ref="A31:D31"/>
    <mergeCell ref="A32:D32"/>
    <mergeCell ref="A33:D33"/>
  </mergeCells>
  <conditionalFormatting sqref="V4:AJ28">
    <cfRule type="colorScale" priority="8">
      <colorScale>
        <cfvo type="min"/>
        <cfvo type="percentile" val="50"/>
        <cfvo type="max"/>
        <color rgb="FFF8696B"/>
        <color rgb="FFFFEB84"/>
        <color rgb="FF63BE7B"/>
      </colorScale>
    </cfRule>
  </conditionalFormatting>
  <conditionalFormatting sqref="V35:AJ35">
    <cfRule type="colorScale" priority="7">
      <colorScale>
        <cfvo type="min"/>
        <cfvo type="percentile" val="50"/>
        <cfvo type="max"/>
        <color rgb="FFF8696B"/>
        <color rgb="FFFFEB84"/>
        <color rgb="FF63BE7B"/>
      </colorScale>
    </cfRule>
  </conditionalFormatting>
  <conditionalFormatting sqref="V31:AJ32">
    <cfRule type="colorScale" priority="4">
      <colorScale>
        <cfvo type="num" val="0"/>
        <cfvo type="num" val="1"/>
        <color rgb="FF00B050"/>
        <color rgb="FFFF0000"/>
      </colorScale>
    </cfRule>
    <cfRule type="colorScale" priority="6">
      <colorScale>
        <cfvo type="min"/>
        <cfvo type="percentile" val="50"/>
        <cfvo type="max"/>
        <color rgb="FFF8696B"/>
        <color rgb="FFFFEB84"/>
        <color rgb="FF63BE7B"/>
      </colorScale>
    </cfRule>
  </conditionalFormatting>
  <conditionalFormatting sqref="V33:AJ33">
    <cfRule type="colorScale" priority="3">
      <colorScale>
        <cfvo type="num" val="0"/>
        <cfvo type="num" val="1"/>
        <color rgb="FF00B050"/>
        <color rgb="FFFFC000"/>
      </colorScale>
    </cfRule>
    <cfRule type="colorScale" priority="5">
      <colorScale>
        <cfvo type="min"/>
        <cfvo type="percentile" val="50"/>
        <cfvo type="max"/>
        <color rgb="FFF8696B"/>
        <color rgb="FFFFEB84"/>
        <color rgb="FF63BE7B"/>
      </colorScale>
    </cfRule>
  </conditionalFormatting>
  <conditionalFormatting sqref="V32:AJ32">
    <cfRule type="colorScale" priority="2">
      <colorScale>
        <cfvo type="num" val="0"/>
        <cfvo type="num" val="&quot;&gt;=1&quot;"/>
        <color rgb="FF00B050"/>
        <color rgb="FFFFEF9C"/>
      </colorScale>
    </cfRule>
  </conditionalFormatting>
  <conditionalFormatting sqref="V1:AJ1">
    <cfRule type="colorScale" priority="1">
      <colorScale>
        <cfvo type="min"/>
        <cfvo type="percentile" val="50"/>
        <cfvo type="max"/>
        <color rgb="FFF8696B"/>
        <color rgb="FFFFEB84"/>
        <color rgb="FF63BE7B"/>
      </colorScale>
    </cfRule>
  </conditionalFormatting>
  <dataValidations count="4">
    <dataValidation type="list" allowBlank="1" showInputMessage="1" showErrorMessage="1" sqref="D29" xr:uid="{0CA4BDFD-AF3A-4CF8-8951-3DE61267C71C}">
      <formula1>gradation</formula1>
    </dataValidation>
    <dataValidation type="list" allowBlank="1" showInputMessage="1" showErrorMessage="1" sqref="D4 D7:D8 D12:D27" xr:uid="{907B4FB7-7EFB-4023-9C9E-F7A7B51C5B82}">
      <formula1>Fully</formula1>
    </dataValidation>
    <dataValidation type="list" allowBlank="1" showInputMessage="1" showErrorMessage="1" sqref="D5:D6" xr:uid="{DC200BFD-45F7-4D1A-9FAB-9D14C3F5C6BE}">
      <formula1>_30</formula1>
    </dataValidation>
    <dataValidation type="list" allowBlank="1" showInputMessage="1" showErrorMessage="1" sqref="D9:D11 D28" xr:uid="{32B702B9-CC46-4B90-A3E9-32CE479CF6FF}">
      <formula1>Yes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F62C5-6541-4E40-8FF4-23797918F32E}">
  <dimension ref="A2:H6"/>
  <sheetViews>
    <sheetView workbookViewId="0">
      <selection activeCell="H4" sqref="H4"/>
    </sheetView>
  </sheetViews>
  <sheetFormatPr defaultRowHeight="15" x14ac:dyDescent="0.25"/>
  <sheetData>
    <row r="2" spans="1:8" x14ac:dyDescent="0.25">
      <c r="A2" t="s">
        <v>133</v>
      </c>
      <c r="C2" t="s">
        <v>135</v>
      </c>
      <c r="E2" t="s">
        <v>136</v>
      </c>
      <c r="F2" t="s">
        <v>137</v>
      </c>
      <c r="H2" t="s">
        <v>133</v>
      </c>
    </row>
    <row r="3" spans="1:8" x14ac:dyDescent="0.25">
      <c r="A3" t="s">
        <v>134</v>
      </c>
      <c r="C3" t="s">
        <v>138</v>
      </c>
      <c r="E3" t="s">
        <v>139</v>
      </c>
      <c r="F3" t="s">
        <v>140</v>
      </c>
      <c r="H3" t="s">
        <v>134</v>
      </c>
    </row>
    <row r="4" spans="1:8" x14ac:dyDescent="0.25">
      <c r="A4" t="s">
        <v>141</v>
      </c>
      <c r="C4" t="s">
        <v>142</v>
      </c>
      <c r="E4" t="s">
        <v>141</v>
      </c>
      <c r="F4" t="s">
        <v>143</v>
      </c>
    </row>
    <row r="5" spans="1:8" x14ac:dyDescent="0.25">
      <c r="C5" t="s">
        <v>144</v>
      </c>
      <c r="F5" t="s">
        <v>145</v>
      </c>
    </row>
    <row r="6" spans="1:8" x14ac:dyDescent="0.25">
      <c r="C6"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437A-C4A1-4479-8D06-E735E3436F17}">
  <dimension ref="A1:P11"/>
  <sheetViews>
    <sheetView workbookViewId="0">
      <selection activeCell="A4" sqref="A4"/>
    </sheetView>
  </sheetViews>
  <sheetFormatPr defaultRowHeight="15" x14ac:dyDescent="0.25"/>
  <cols>
    <col min="1" max="1" width="58.140625" customWidth="1"/>
    <col min="2" max="2" width="12.85546875" customWidth="1"/>
    <col min="3" max="13" width="11.28515625" customWidth="1"/>
    <col min="14" max="14" width="12.5703125" customWidth="1"/>
    <col min="15" max="15" width="11.28515625" customWidth="1"/>
    <col min="16" max="16" width="12.42578125" customWidth="1"/>
  </cols>
  <sheetData>
    <row r="1" spans="1:16" ht="60" x14ac:dyDescent="0.25">
      <c r="A1" s="96" t="s">
        <v>112</v>
      </c>
      <c r="B1" s="115" t="s">
        <v>45</v>
      </c>
      <c r="C1" s="115" t="s">
        <v>46</v>
      </c>
      <c r="D1" s="116" t="s">
        <v>47</v>
      </c>
      <c r="E1" s="117" t="s">
        <v>152</v>
      </c>
      <c r="F1" s="115" t="s">
        <v>37</v>
      </c>
      <c r="G1" s="115" t="s">
        <v>48</v>
      </c>
      <c r="H1" s="115" t="s">
        <v>39</v>
      </c>
      <c r="I1" s="115" t="s">
        <v>40</v>
      </c>
      <c r="J1" s="117" t="s">
        <v>151</v>
      </c>
      <c r="K1" s="117" t="s">
        <v>150</v>
      </c>
      <c r="L1" s="117" t="s">
        <v>149</v>
      </c>
      <c r="M1" s="115" t="s">
        <v>41</v>
      </c>
      <c r="N1" s="115" t="s">
        <v>49</v>
      </c>
      <c r="O1" s="115" t="s">
        <v>43</v>
      </c>
      <c r="P1" s="118" t="s">
        <v>44</v>
      </c>
    </row>
    <row r="2" spans="1:16" ht="30" x14ac:dyDescent="0.25">
      <c r="A2" s="97" t="s">
        <v>113</v>
      </c>
      <c r="B2" s="128" t="e">
        <f>'1 Questions'!U11</f>
        <v>#DIV/0!</v>
      </c>
      <c r="C2" s="128" t="e">
        <f>'1 Questions'!V11</f>
        <v>#DIV/0!</v>
      </c>
      <c r="D2" s="128" t="e">
        <f>'1 Questions'!W11</f>
        <v>#DIV/0!</v>
      </c>
      <c r="E2" s="128" t="e">
        <f>'1 Questions'!X11</f>
        <v>#DIV/0!</v>
      </c>
      <c r="F2" s="128" t="e">
        <f>'1 Questions'!Y11</f>
        <v>#DIV/0!</v>
      </c>
      <c r="G2" s="128" t="e">
        <f>'1 Questions'!Z11</f>
        <v>#DIV/0!</v>
      </c>
      <c r="H2" s="128" t="e">
        <f>'1 Questions'!AA11</f>
        <v>#DIV/0!</v>
      </c>
      <c r="I2" s="128" t="e">
        <f>'1 Questions'!AB11</f>
        <v>#DIV/0!</v>
      </c>
      <c r="J2" s="128" t="e">
        <f>'1 Questions'!AC11</f>
        <v>#DIV/0!</v>
      </c>
      <c r="K2" s="128" t="e">
        <f>'1 Questions'!AD11</f>
        <v>#DIV/0!</v>
      </c>
      <c r="L2" s="128" t="e">
        <f>'1 Questions'!AE11</f>
        <v>#DIV/0!</v>
      </c>
      <c r="M2" s="128" t="e">
        <f>'1 Questions'!AF11</f>
        <v>#DIV/0!</v>
      </c>
      <c r="N2" s="128" t="e">
        <f>'1 Questions'!AG11</f>
        <v>#DIV/0!</v>
      </c>
      <c r="O2" s="128" t="e">
        <f>'1 Questions'!AH11</f>
        <v>#DIV/0!</v>
      </c>
      <c r="P2" s="128" t="e">
        <f>'1 Questions'!AI11</f>
        <v>#DIV/0!</v>
      </c>
    </row>
    <row r="3" spans="1:16" ht="30.75" thickBot="1" x14ac:dyDescent="0.3">
      <c r="A3" s="98" t="s">
        <v>114</v>
      </c>
      <c r="B3" s="126" t="e">
        <f>'2 Other Preferences'!U29</f>
        <v>#DIV/0!</v>
      </c>
      <c r="C3" s="126" t="e">
        <f>'2 Other Preferences'!V29</f>
        <v>#DIV/0!</v>
      </c>
      <c r="D3" s="126" t="e">
        <f>'2 Other Preferences'!W29</f>
        <v>#DIV/0!</v>
      </c>
      <c r="E3" s="126" t="e">
        <f>'2 Other Preferences'!X29</f>
        <v>#DIV/0!</v>
      </c>
      <c r="F3" s="126" t="e">
        <f>'2 Other Preferences'!Y29</f>
        <v>#DIV/0!</v>
      </c>
      <c r="G3" s="126" t="e">
        <f>'2 Other Preferences'!Z29</f>
        <v>#DIV/0!</v>
      </c>
      <c r="H3" s="126" t="e">
        <f>'2 Other Preferences'!AA29</f>
        <v>#DIV/0!</v>
      </c>
      <c r="I3" s="126" t="e">
        <f>'2 Other Preferences'!AB29</f>
        <v>#DIV/0!</v>
      </c>
      <c r="J3" s="126" t="e">
        <f>'2 Other Preferences'!AC29</f>
        <v>#DIV/0!</v>
      </c>
      <c r="K3" s="126" t="e">
        <f>'2 Other Preferences'!AD29</f>
        <v>#DIV/0!</v>
      </c>
      <c r="L3" s="126" t="e">
        <f>'2 Other Preferences'!AE29</f>
        <v>#DIV/0!</v>
      </c>
      <c r="M3" s="126" t="e">
        <f>'2 Other Preferences'!AF29</f>
        <v>#DIV/0!</v>
      </c>
      <c r="N3" s="126" t="e">
        <f>'2 Other Preferences'!AG29</f>
        <v>#DIV/0!</v>
      </c>
      <c r="O3" s="126" t="e">
        <f>'2 Other Preferences'!AH29</f>
        <v>#DIV/0!</v>
      </c>
      <c r="P3" s="126" t="e">
        <f>'2 Other Preferences'!AI29</f>
        <v>#DIV/0!</v>
      </c>
    </row>
    <row r="4" spans="1:16" ht="45.75" customHeight="1" x14ac:dyDescent="0.25">
      <c r="A4" s="97" t="s">
        <v>198</v>
      </c>
      <c r="B4" s="99">
        <f>'3 Requirements'!V31</f>
        <v>0</v>
      </c>
      <c r="C4" s="99">
        <f>'3 Requirements'!W31</f>
        <v>0</v>
      </c>
      <c r="D4" s="99">
        <f>'3 Requirements'!X31</f>
        <v>0</v>
      </c>
      <c r="E4" s="99">
        <f>'3 Requirements'!Y31</f>
        <v>0</v>
      </c>
      <c r="F4" s="99">
        <f>'3 Requirements'!Z31</f>
        <v>0</v>
      </c>
      <c r="G4" s="99">
        <f>'3 Requirements'!AA31</f>
        <v>0</v>
      </c>
      <c r="H4" s="99">
        <f>'3 Requirements'!AB31</f>
        <v>0</v>
      </c>
      <c r="I4" s="99">
        <f>'3 Requirements'!AC31</f>
        <v>0</v>
      </c>
      <c r="J4" s="99">
        <f>'3 Requirements'!AD31</f>
        <v>0</v>
      </c>
      <c r="K4" s="99">
        <f>'3 Requirements'!AE31</f>
        <v>0</v>
      </c>
      <c r="L4" s="99">
        <f>'3 Requirements'!AF31</f>
        <v>0</v>
      </c>
      <c r="M4" s="99">
        <f>'3 Requirements'!AG31</f>
        <v>0</v>
      </c>
      <c r="N4" s="99">
        <f>'3 Requirements'!AH31</f>
        <v>0</v>
      </c>
      <c r="O4" s="99">
        <f>'3 Requirements'!AI31</f>
        <v>0</v>
      </c>
      <c r="P4" s="99">
        <f>'3 Requirements'!AJ31</f>
        <v>0</v>
      </c>
    </row>
    <row r="5" spans="1:16" ht="21.75" customHeight="1" x14ac:dyDescent="0.25">
      <c r="A5" s="100"/>
      <c r="B5" s="101"/>
      <c r="C5" s="101"/>
      <c r="D5" s="101"/>
      <c r="E5" s="101"/>
      <c r="F5" s="101"/>
      <c r="G5" s="101"/>
      <c r="H5" s="101"/>
      <c r="I5" s="101"/>
      <c r="J5" s="101"/>
      <c r="K5" s="101"/>
      <c r="L5" s="101"/>
      <c r="M5" s="101"/>
      <c r="N5" s="101"/>
      <c r="O5" s="101"/>
      <c r="P5" s="101"/>
    </row>
    <row r="6" spans="1:16" ht="107.25" customHeight="1" x14ac:dyDescent="0.25">
      <c r="A6" s="145" t="s">
        <v>172</v>
      </c>
      <c r="B6" s="157"/>
      <c r="C6" s="157"/>
      <c r="D6" s="157"/>
      <c r="E6" s="157"/>
      <c r="F6" s="157"/>
      <c r="G6" s="157"/>
      <c r="H6" s="157"/>
      <c r="I6" s="157"/>
      <c r="J6" s="157"/>
      <c r="K6" s="157"/>
      <c r="L6" s="157"/>
      <c r="M6" s="157"/>
      <c r="N6" s="157"/>
      <c r="O6" s="157"/>
      <c r="P6" s="157"/>
    </row>
    <row r="8" spans="1:16" x14ac:dyDescent="0.25">
      <c r="A8" t="s">
        <v>115</v>
      </c>
    </row>
    <row r="9" spans="1:16" x14ac:dyDescent="0.25">
      <c r="A9" s="102" t="s">
        <v>116</v>
      </c>
    </row>
    <row r="10" spans="1:16" x14ac:dyDescent="0.25">
      <c r="A10" s="102" t="s">
        <v>173</v>
      </c>
    </row>
    <row r="11" spans="1:16" ht="30" customHeight="1" x14ac:dyDescent="0.25">
      <c r="A11" s="158" t="s">
        <v>117</v>
      </c>
      <c r="B11" s="159"/>
      <c r="C11" s="159"/>
      <c r="D11" s="159"/>
      <c r="E11" s="159"/>
      <c r="F11" s="159"/>
      <c r="G11" s="159"/>
      <c r="H11" s="159"/>
      <c r="I11" s="159"/>
      <c r="J11" s="159"/>
      <c r="K11" s="159"/>
      <c r="L11" s="159"/>
      <c r="M11" s="159"/>
      <c r="N11" s="159"/>
      <c r="O11" s="159"/>
      <c r="P11" s="159"/>
    </row>
  </sheetData>
  <mergeCells count="2">
    <mergeCell ref="A6:P6"/>
    <mergeCell ref="A11:P11"/>
  </mergeCells>
  <conditionalFormatting sqref="B5:P5 B2:P3">
    <cfRule type="colorScale" priority="3">
      <colorScale>
        <cfvo type="min"/>
        <cfvo type="percentile" val="50"/>
        <cfvo type="max"/>
        <color rgb="FFF8696B"/>
        <color rgb="FFFFEB84"/>
        <color rgb="FF63BE7B"/>
      </colorScale>
    </cfRule>
  </conditionalFormatting>
  <conditionalFormatting sqref="B4:P4">
    <cfRule type="colorScale" priority="2">
      <colorScale>
        <cfvo type="num" val="0"/>
        <cfvo type="percentile" val="50"/>
        <cfvo type="max"/>
        <color rgb="FF00B050"/>
        <color rgb="FFFFEB84"/>
        <color rgb="FFC00000"/>
      </colorScale>
    </cfRule>
  </conditionalFormatting>
  <conditionalFormatting sqref="B3:P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Sheet</vt:lpstr>
      <vt:lpstr>1 Questions</vt:lpstr>
      <vt:lpstr>2 Other Preferences</vt:lpstr>
      <vt:lpstr>3 Requirements</vt:lpstr>
      <vt:lpstr>Sheet2</vt:lpstr>
      <vt:lpstr>Summary</vt:lpstr>
      <vt:lpstr>_30</vt:lpstr>
      <vt:lpstr>Fully</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Befani</dc:creator>
  <cp:lastModifiedBy>Deason, Gail (Sociology)</cp:lastModifiedBy>
  <dcterms:created xsi:type="dcterms:W3CDTF">2019-06-03T12:41:48Z</dcterms:created>
  <dcterms:modified xsi:type="dcterms:W3CDTF">2020-11-17T09:56:17Z</dcterms:modified>
</cp:coreProperties>
</file>